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'DC30'!$A$1:$O$38</definedName>
    <definedName name="_xlnm.Print_Area" localSheetId="15">'DC31'!$A$1:$O$38</definedName>
    <definedName name="_xlnm.Print_Area" localSheetId="20">'DC32'!$A$1:$O$38</definedName>
    <definedName name="_xlnm.Print_Area" localSheetId="1">'MP301'!$A$1:$O$38</definedName>
    <definedName name="_xlnm.Print_Area" localSheetId="2">'MP302'!$A$1:$O$38</definedName>
    <definedName name="_xlnm.Print_Area" localSheetId="3">'MP303'!$A$1:$O$38</definedName>
    <definedName name="_xlnm.Print_Area" localSheetId="4">'MP304'!$A$1:$O$38</definedName>
    <definedName name="_xlnm.Print_Area" localSheetId="5">'MP305'!$A$1:$O$38</definedName>
    <definedName name="_xlnm.Print_Area" localSheetId="6">'MP306'!$A$1:$O$38</definedName>
    <definedName name="_xlnm.Print_Area" localSheetId="7">'MP307'!$A$1:$O$38</definedName>
    <definedName name="_xlnm.Print_Area" localSheetId="9">'MP311'!$A$1:$O$38</definedName>
    <definedName name="_xlnm.Print_Area" localSheetId="10">'MP312'!$A$1:$O$38</definedName>
    <definedName name="_xlnm.Print_Area" localSheetId="11">'MP313'!$A$1:$O$38</definedName>
    <definedName name="_xlnm.Print_Area" localSheetId="12">'MP314'!$A$1:$O$38</definedName>
    <definedName name="_xlnm.Print_Area" localSheetId="13">'MP315'!$A$1:$O$38</definedName>
    <definedName name="_xlnm.Print_Area" localSheetId="14">'MP316'!$A$1:$O$38</definedName>
    <definedName name="_xlnm.Print_Area" localSheetId="16">'MP321'!$A$1:$O$38</definedName>
    <definedName name="_xlnm.Print_Area" localSheetId="17">'MP324'!$A$1:$O$38</definedName>
    <definedName name="_xlnm.Print_Area" localSheetId="18">'MP325'!$A$1:$O$38</definedName>
    <definedName name="_xlnm.Print_Area" localSheetId="19">'MP326'!$A$1:$O$38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<sst xmlns="http://schemas.openxmlformats.org/spreadsheetml/2006/main" count="2016" uniqueCount="68">
  <si>
    <t/>
  </si>
  <si>
    <t/>
  </si>
  <si>
    <t>Mpumalanga: Albert Luthuli (MP301)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</si>
  <si>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</si>
  <si>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</si>
  <si>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</si>
  <si>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</si>
  <si>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</si>
  <si>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</si>
  <si>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</si>
  <si>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</si>
  <si>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</si>
  <si>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</si>
  <si>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</si>
  <si>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</si>
  <si>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</si>
  <si>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</si>
  <si>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</si>
  <si>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</si>
  <si>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</si>
  <si>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</si>
  <si>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</si>
  <si>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</si>
  <si>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</si>
  <si>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</si>
  <si>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</si>
  <si>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</si>
  <si>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</si>
  <si>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</si>
  <si>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</si>
  <si>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</si>
  <si>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</si>
  <si>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</si>
  <si>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</si>
  <si>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</si>
  <si>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</si>
  <si>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</si>
  <si>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</si>
  <si>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</si>
  <si>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</si>
  <si>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</si>
  <si>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</si>
  <si>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</si>
  <si>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</si>
  <si>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</si>
  <si>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</si>
  <si>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Mpumalanga: Msukaligwa (MP302)</t>
  </si>
  <si>
    <t>Mpumalanga: Mkhondo (MP303)</t>
  </si>
  <si>
    <t>Mpumalanga: Pixley Ka Seme (MP) (MP304)</t>
  </si>
  <si>
    <t>Mpumalanga: Lekwa (MP305)</t>
  </si>
  <si>
    <t>Mpumalanga: Dipaleseng (MP306)</t>
  </si>
  <si>
    <t>Mpumalanga: Govan Mbeki (MP307)</t>
  </si>
  <si>
    <t>Mpumalanga: Gert Sibande (DC30)</t>
  </si>
  <si>
    <t>Mpumalanga: Victor Khanye (MP311)</t>
  </si>
  <si>
    <t>Mpumalanga: Emalahleni (MP) (MP312)</t>
  </si>
  <si>
    <t>Mpumalanga: Steve Tshwete (MP313)</t>
  </si>
  <si>
    <t>Mpumalanga: Emakhazeni (MP314)</t>
  </si>
  <si>
    <t>Mpumalanga: Thembisile Hani (MP315)</t>
  </si>
  <si>
    <t>Mpumalanga: Dr J.S. Moroka (MP316)</t>
  </si>
  <si>
    <t>Mpumalanga: Nkangala (DC31)</t>
  </si>
  <si>
    <t>Mpumalanga: Thaba Chweu (MP321)</t>
  </si>
  <si>
    <t>Mpumalanga: Nkomazi (MP324)</t>
  </si>
  <si>
    <t>Mpumalanga: Bushbuckridge (MP325)</t>
  </si>
  <si>
    <t>Mpumalanga: City of Mbombela (MP326)</t>
  </si>
  <si>
    <t>Mpumalanga: Ehlanzeni (DC32)</t>
  </si>
  <si>
    <t>2020/21 Medium term estimates</t>
  </si>
  <si>
    <t>2021/22 Draft Medium term estimates</t>
  </si>
  <si>
    <t>CONSOLIDATION FOR MPUMALANGA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</si>
</sst>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65</v>
      </c>
      <c r="D6" s="9" t="s">
        <v>66</v>
      </c>
      <c r="E6" s="10" t="s">
        <v>4</v>
      </c>
      <c r="F6" s="11" t="s">
        <v>65</v>
      </c>
      <c r="G6" s="12" t="s">
        <v>66</v>
      </c>
      <c r="H6" s="13" t="s">
        <v>4</v>
      </c>
      <c r="I6" s="14" t="s">
        <v>66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3471302859</v>
      </c>
      <c r="D8" s="63">
        <v>3695920559</v>
      </c>
      <c r="E8" s="64">
        <f>$D8-$C8</f>
        <v>224617700</v>
      </c>
      <c r="F8" s="62">
        <v>3672978234</v>
      </c>
      <c r="G8" s="63">
        <v>3868470861</v>
      </c>
      <c r="H8" s="64">
        <f>$G8-$F8</f>
        <v>195492627</v>
      </c>
      <c r="I8" s="64">
        <v>4345123042</v>
      </c>
      <c r="J8" s="29">
        <f>IF(($C8=0),0,(($E8/$C8)*100))</f>
        <v>6.470703050805167</v>
      </c>
      <c r="K8" s="30">
        <f>IF(($F8=0),0,(($H8/$F8)*100))</f>
        <v>5.3224553630719935</v>
      </c>
      <c r="L8" s="83">
        <v>624754772</v>
      </c>
      <c r="M8" s="84">
        <v>380932264</v>
      </c>
      <c r="N8" s="31">
        <f>IF(($L8=0),0,(($E8/$L8)*100))</f>
        <v>35.95293866758972</v>
      </c>
      <c r="O8" s="30">
        <f>IF(($M8=0),0,(($H8/$M8)*100))</f>
        <v>51.31952461763648</v>
      </c>
      <c r="P8" s="5"/>
      <c r="Q8" s="32"/>
    </row>
    <row r="9" spans="1:17" ht="12.75">
      <c r="A9" s="2" t="s">
        <v>16</v>
      </c>
      <c r="B9" s="28" t="s">
        <v>19</v>
      </c>
      <c r="C9" s="62">
        <v>9110045076</v>
      </c>
      <c r="D9" s="63">
        <v>9324828414</v>
      </c>
      <c r="E9" s="64">
        <f>$D9-$C9</f>
        <v>214783338</v>
      </c>
      <c r="F9" s="62">
        <v>9640054600</v>
      </c>
      <c r="G9" s="63">
        <v>9653842682</v>
      </c>
      <c r="H9" s="64">
        <f>$G9-$F9</f>
        <v>13788082</v>
      </c>
      <c r="I9" s="64">
        <v>10198683478</v>
      </c>
      <c r="J9" s="29">
        <f>IF(($C9=0),0,(($E9/$C9)*100))</f>
        <v>2.3576539545982813</v>
      </c>
      <c r="K9" s="30">
        <f>IF(($F9=0),0,(($H9/$F9)*100))</f>
        <v>0.1430290861630597</v>
      </c>
      <c r="L9" s="83">
        <v>624754772</v>
      </c>
      <c r="M9" s="84">
        <v>380932264</v>
      </c>
      <c r="N9" s="31">
        <f>IF(($L9=0),0,(($E9/$L9)*100))</f>
        <v>34.37882312005774</v>
      </c>
      <c r="O9" s="30">
        <f>IF(($M9=0),0,(($H9/$M9)*100))</f>
        <v>3.619562663245558</v>
      </c>
      <c r="P9" s="5"/>
      <c r="Q9" s="32"/>
    </row>
    <row r="10" spans="1:17" ht="12.75">
      <c r="A10" s="2" t="s">
        <v>16</v>
      </c>
      <c r="B10" s="28" t="s">
        <v>20</v>
      </c>
      <c r="C10" s="62">
        <v>9227040468</v>
      </c>
      <c r="D10" s="63">
        <v>9412394202</v>
      </c>
      <c r="E10" s="64">
        <f aca="true" t="shared" si="0" ref="E10:E33">$D10-$C10</f>
        <v>185353734</v>
      </c>
      <c r="F10" s="62">
        <v>9782785539</v>
      </c>
      <c r="G10" s="63">
        <v>9954437094</v>
      </c>
      <c r="H10" s="64">
        <f aca="true" t="shared" si="1" ref="H10:H33">$G10-$F10</f>
        <v>171651555</v>
      </c>
      <c r="I10" s="64">
        <v>9975593046</v>
      </c>
      <c r="J10" s="29">
        <f aca="true" t="shared" si="2" ref="J10:J33">IF(($C10=0),0,(($E10/$C10)*100))</f>
        <v>2.008810242491287</v>
      </c>
      <c r="K10" s="30">
        <f aca="true" t="shared" si="3" ref="K10:K33">IF(($F10=0),0,(($H10/$F10)*100))</f>
        <v>1.7546286210169366</v>
      </c>
      <c r="L10" s="83">
        <v>624754772</v>
      </c>
      <c r="M10" s="84">
        <v>380932264</v>
      </c>
      <c r="N10" s="31">
        <f aca="true" t="shared" si="4" ref="N10:N33">IF(($L10=0),0,(($E10/$L10)*100))</f>
        <v>29.668238212352545</v>
      </c>
      <c r="O10" s="30">
        <f aca="true" t="shared" si="5" ref="O10:O33">IF(($M10=0),0,(($H10/$M10)*100))</f>
        <v>45.06091271911796</v>
      </c>
      <c r="P10" s="5"/>
      <c r="Q10" s="32"/>
    </row>
    <row r="11" spans="1:17" ht="16.5">
      <c r="A11" s="6" t="s">
        <v>16</v>
      </c>
      <c r="B11" s="33" t="s">
        <v>21</v>
      </c>
      <c r="C11" s="65">
        <v>21808388403</v>
      </c>
      <c r="D11" s="66">
        <v>22433143175</v>
      </c>
      <c r="E11" s="67">
        <f t="shared" si="0"/>
        <v>624754772</v>
      </c>
      <c r="F11" s="65">
        <v>23095818373</v>
      </c>
      <c r="G11" s="66">
        <v>23476750637</v>
      </c>
      <c r="H11" s="67">
        <f t="shared" si="1"/>
        <v>380932264</v>
      </c>
      <c r="I11" s="67">
        <v>24519399566</v>
      </c>
      <c r="J11" s="34">
        <f t="shared" si="2"/>
        <v>2.864745255151718</v>
      </c>
      <c r="K11" s="35">
        <f t="shared" si="3"/>
        <v>1.6493559909759512</v>
      </c>
      <c r="L11" s="85">
        <v>624754772</v>
      </c>
      <c r="M11" s="86">
        <v>380932264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7026541355</v>
      </c>
      <c r="D13" s="63">
        <v>7085691993</v>
      </c>
      <c r="E13" s="64">
        <f t="shared" si="0"/>
        <v>59150638</v>
      </c>
      <c r="F13" s="62">
        <v>7444219346</v>
      </c>
      <c r="G13" s="63">
        <v>7500587699</v>
      </c>
      <c r="H13" s="64">
        <f t="shared" si="1"/>
        <v>56368353</v>
      </c>
      <c r="I13" s="64">
        <v>7860812528</v>
      </c>
      <c r="J13" s="29">
        <f t="shared" si="2"/>
        <v>0.8418172613174636</v>
      </c>
      <c r="K13" s="30">
        <f t="shared" si="3"/>
        <v>0.7572097271729156</v>
      </c>
      <c r="L13" s="83">
        <v>204628137</v>
      </c>
      <c r="M13" s="84">
        <v>187959529</v>
      </c>
      <c r="N13" s="31">
        <f t="shared" si="4"/>
        <v>28.90640498769727</v>
      </c>
      <c r="O13" s="30">
        <f t="shared" si="5"/>
        <v>29.989622393659012</v>
      </c>
      <c r="P13" s="5"/>
      <c r="Q13" s="32"/>
    </row>
    <row r="14" spans="1:17" ht="12.75">
      <c r="A14" s="2" t="s">
        <v>16</v>
      </c>
      <c r="B14" s="28" t="s">
        <v>24</v>
      </c>
      <c r="C14" s="62">
        <v>2287542812</v>
      </c>
      <c r="D14" s="63">
        <v>2487617396</v>
      </c>
      <c r="E14" s="64">
        <f t="shared" si="0"/>
        <v>200074584</v>
      </c>
      <c r="F14" s="62">
        <v>2388763852</v>
      </c>
      <c r="G14" s="63">
        <v>2620178882</v>
      </c>
      <c r="H14" s="64">
        <f t="shared" si="1"/>
        <v>231415030</v>
      </c>
      <c r="I14" s="64">
        <v>2725342768</v>
      </c>
      <c r="J14" s="29">
        <f t="shared" si="2"/>
        <v>8.74626620977094</v>
      </c>
      <c r="K14" s="30">
        <f t="shared" si="3"/>
        <v>9.687647852099195</v>
      </c>
      <c r="L14" s="83">
        <v>204628137</v>
      </c>
      <c r="M14" s="84">
        <v>187959529</v>
      </c>
      <c r="N14" s="31">
        <f t="shared" si="4"/>
        <v>97.77471804867187</v>
      </c>
      <c r="O14" s="30">
        <f t="shared" si="5"/>
        <v>123.11960517841052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204628137</v>
      </c>
      <c r="M15" s="84">
        <v>187959529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4729960594</v>
      </c>
      <c r="D16" s="63">
        <v>4825318329</v>
      </c>
      <c r="E16" s="64">
        <f t="shared" si="0"/>
        <v>95357735</v>
      </c>
      <c r="F16" s="62">
        <v>5081582365</v>
      </c>
      <c r="G16" s="63">
        <v>5158376724</v>
      </c>
      <c r="H16" s="64">
        <f t="shared" si="1"/>
        <v>76794359</v>
      </c>
      <c r="I16" s="64">
        <v>5516189916</v>
      </c>
      <c r="J16" s="29">
        <f t="shared" si="2"/>
        <v>2.016036563200171</v>
      </c>
      <c r="K16" s="30">
        <f t="shared" si="3"/>
        <v>1.5112292487657042</v>
      </c>
      <c r="L16" s="83">
        <v>204628137</v>
      </c>
      <c r="M16" s="84">
        <v>187959529</v>
      </c>
      <c r="N16" s="31">
        <f t="shared" si="4"/>
        <v>46.600500008461694</v>
      </c>
      <c r="O16" s="30">
        <f t="shared" si="5"/>
        <v>40.85685860598215</v>
      </c>
      <c r="P16" s="5"/>
      <c r="Q16" s="32"/>
    </row>
    <row r="17" spans="1:17" ht="12.75">
      <c r="A17" s="2" t="s">
        <v>16</v>
      </c>
      <c r="B17" s="28" t="s">
        <v>26</v>
      </c>
      <c r="C17" s="62">
        <v>9288150570</v>
      </c>
      <c r="D17" s="63">
        <v>9138195750</v>
      </c>
      <c r="E17" s="64">
        <f t="shared" si="0"/>
        <v>-149954820</v>
      </c>
      <c r="F17" s="62">
        <v>9518214725</v>
      </c>
      <c r="G17" s="63">
        <v>9341596512</v>
      </c>
      <c r="H17" s="64">
        <f t="shared" si="1"/>
        <v>-176618213</v>
      </c>
      <c r="I17" s="64">
        <v>9519310218</v>
      </c>
      <c r="J17" s="41">
        <f t="shared" si="2"/>
        <v>-1.6144744733611698</v>
      </c>
      <c r="K17" s="30">
        <f t="shared" si="3"/>
        <v>-1.8555813049279575</v>
      </c>
      <c r="L17" s="87">
        <v>204628137</v>
      </c>
      <c r="M17" s="84">
        <v>187959529</v>
      </c>
      <c r="N17" s="31">
        <f t="shared" si="4"/>
        <v>-73.28162304483082</v>
      </c>
      <c r="O17" s="30">
        <f t="shared" si="5"/>
        <v>-93.96608617805165</v>
      </c>
      <c r="P17" s="5"/>
      <c r="Q17" s="32"/>
    </row>
    <row r="18" spans="1:17" ht="16.5">
      <c r="A18" s="2" t="s">
        <v>16</v>
      </c>
      <c r="B18" s="33" t="s">
        <v>27</v>
      </c>
      <c r="C18" s="65">
        <v>23332195331</v>
      </c>
      <c r="D18" s="66">
        <v>23536823468</v>
      </c>
      <c r="E18" s="67">
        <f t="shared" si="0"/>
        <v>204628137</v>
      </c>
      <c r="F18" s="65">
        <v>24432780288</v>
      </c>
      <c r="G18" s="66">
        <v>24620739817</v>
      </c>
      <c r="H18" s="67">
        <f t="shared" si="1"/>
        <v>187959529</v>
      </c>
      <c r="I18" s="67">
        <v>25621655430</v>
      </c>
      <c r="J18" s="42">
        <f t="shared" si="2"/>
        <v>0.8770205036305505</v>
      </c>
      <c r="K18" s="35">
        <f t="shared" si="3"/>
        <v>0.7692924292055091</v>
      </c>
      <c r="L18" s="88">
        <v>204628137</v>
      </c>
      <c r="M18" s="86">
        <v>187959529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-1523806928</v>
      </c>
      <c r="D19" s="72">
        <v>-1103680293</v>
      </c>
      <c r="E19" s="73">
        <f t="shared" si="0"/>
        <v>420126635</v>
      </c>
      <c r="F19" s="74">
        <v>-1336961915</v>
      </c>
      <c r="G19" s="75">
        <v>-1143989180</v>
      </c>
      <c r="H19" s="76">
        <f t="shared" si="1"/>
        <v>192972735</v>
      </c>
      <c r="I19" s="76">
        <v>-1102255864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340000000</v>
      </c>
      <c r="D22" s="63">
        <v>200000000</v>
      </c>
      <c r="E22" s="64">
        <f t="shared" si="0"/>
        <v>-140000000</v>
      </c>
      <c r="F22" s="62">
        <v>300000000</v>
      </c>
      <c r="G22" s="63">
        <v>191000000</v>
      </c>
      <c r="H22" s="64">
        <f t="shared" si="1"/>
        <v>-109000000</v>
      </c>
      <c r="I22" s="64">
        <v>0</v>
      </c>
      <c r="J22" s="29">
        <f t="shared" si="2"/>
        <v>-41.17647058823529</v>
      </c>
      <c r="K22" s="30">
        <f t="shared" si="3"/>
        <v>-36.333333333333336</v>
      </c>
      <c r="L22" s="83">
        <v>629030564</v>
      </c>
      <c r="M22" s="84">
        <v>396962181</v>
      </c>
      <c r="N22" s="31">
        <f t="shared" si="4"/>
        <v>-22.25647019593789</v>
      </c>
      <c r="O22" s="30">
        <f t="shared" si="5"/>
        <v>-27.458535149473096</v>
      </c>
      <c r="P22" s="5"/>
      <c r="Q22" s="32"/>
    </row>
    <row r="23" spans="1:17" ht="12.75">
      <c r="A23" s="6" t="s">
        <v>16</v>
      </c>
      <c r="B23" s="28" t="s">
        <v>31</v>
      </c>
      <c r="C23" s="62">
        <v>688921680</v>
      </c>
      <c r="D23" s="63">
        <v>1053100881</v>
      </c>
      <c r="E23" s="64">
        <f t="shared" si="0"/>
        <v>364179201</v>
      </c>
      <c r="F23" s="62">
        <v>733282082</v>
      </c>
      <c r="G23" s="63">
        <v>977732360</v>
      </c>
      <c r="H23" s="64">
        <f t="shared" si="1"/>
        <v>244450278</v>
      </c>
      <c r="I23" s="64">
        <v>913318308</v>
      </c>
      <c r="J23" s="29">
        <f t="shared" si="2"/>
        <v>52.86220648477777</v>
      </c>
      <c r="K23" s="30">
        <f t="shared" si="3"/>
        <v>33.33645864266461</v>
      </c>
      <c r="L23" s="83">
        <v>629030564</v>
      </c>
      <c r="M23" s="84">
        <v>396962181</v>
      </c>
      <c r="N23" s="31">
        <f t="shared" si="4"/>
        <v>57.895310950264104</v>
      </c>
      <c r="O23" s="30">
        <f t="shared" si="5"/>
        <v>61.58024358496761</v>
      </c>
      <c r="P23" s="5"/>
      <c r="Q23" s="32"/>
    </row>
    <row r="24" spans="1:17" ht="12.75">
      <c r="A24" s="6" t="s">
        <v>16</v>
      </c>
      <c r="B24" s="28" t="s">
        <v>32</v>
      </c>
      <c r="C24" s="62">
        <v>2841174286</v>
      </c>
      <c r="D24" s="63">
        <v>3246025649</v>
      </c>
      <c r="E24" s="64">
        <f t="shared" si="0"/>
        <v>404851363</v>
      </c>
      <c r="F24" s="62">
        <v>3160728304</v>
      </c>
      <c r="G24" s="63">
        <v>3422240207</v>
      </c>
      <c r="H24" s="64">
        <f t="shared" si="1"/>
        <v>261511903</v>
      </c>
      <c r="I24" s="64">
        <v>3472102505</v>
      </c>
      <c r="J24" s="29">
        <f t="shared" si="2"/>
        <v>14.24943781150355</v>
      </c>
      <c r="K24" s="30">
        <f t="shared" si="3"/>
        <v>8.273786224176515</v>
      </c>
      <c r="L24" s="83">
        <v>629030564</v>
      </c>
      <c r="M24" s="84">
        <v>396962181</v>
      </c>
      <c r="N24" s="31">
        <f t="shared" si="4"/>
        <v>64.36115924567379</v>
      </c>
      <c r="O24" s="30">
        <f t="shared" si="5"/>
        <v>65.87829156450549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629030564</v>
      </c>
      <c r="M25" s="84">
        <v>396962181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3870095966</v>
      </c>
      <c r="D26" s="66">
        <v>4499126530</v>
      </c>
      <c r="E26" s="67">
        <f t="shared" si="0"/>
        <v>629030564</v>
      </c>
      <c r="F26" s="65">
        <v>4194010386</v>
      </c>
      <c r="G26" s="66">
        <v>4590972567</v>
      </c>
      <c r="H26" s="67">
        <f t="shared" si="1"/>
        <v>396962181</v>
      </c>
      <c r="I26" s="67">
        <v>4385420813</v>
      </c>
      <c r="J26" s="42">
        <f t="shared" si="2"/>
        <v>16.25361669390707</v>
      </c>
      <c r="K26" s="35">
        <f t="shared" si="3"/>
        <v>9.46497849230648</v>
      </c>
      <c r="L26" s="88">
        <v>629030564</v>
      </c>
      <c r="M26" s="86">
        <v>396962181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1512204053</v>
      </c>
      <c r="D28" s="63">
        <v>1538650029</v>
      </c>
      <c r="E28" s="64">
        <f t="shared" si="0"/>
        <v>26445976</v>
      </c>
      <c r="F28" s="62">
        <v>1740305130</v>
      </c>
      <c r="G28" s="63">
        <v>1758404112</v>
      </c>
      <c r="H28" s="64">
        <f t="shared" si="1"/>
        <v>18098982</v>
      </c>
      <c r="I28" s="64">
        <v>1623399602</v>
      </c>
      <c r="J28" s="29">
        <f t="shared" si="2"/>
        <v>1.748836471343593</v>
      </c>
      <c r="K28" s="30">
        <f t="shared" si="3"/>
        <v>1.0399890046867815</v>
      </c>
      <c r="L28" s="83">
        <v>474045742</v>
      </c>
      <c r="M28" s="84">
        <v>237959578</v>
      </c>
      <c r="N28" s="31">
        <f t="shared" si="4"/>
        <v>5.578781467042478</v>
      </c>
      <c r="O28" s="30">
        <f t="shared" si="5"/>
        <v>7.605906075358732</v>
      </c>
      <c r="P28" s="5"/>
      <c r="Q28" s="32"/>
    </row>
    <row r="29" spans="1:17" ht="12.75">
      <c r="A29" s="6" t="s">
        <v>16</v>
      </c>
      <c r="B29" s="28" t="s">
        <v>36</v>
      </c>
      <c r="C29" s="62">
        <v>422478997</v>
      </c>
      <c r="D29" s="63">
        <v>537857780</v>
      </c>
      <c r="E29" s="64">
        <f t="shared" si="0"/>
        <v>115378783</v>
      </c>
      <c r="F29" s="62">
        <v>348629881</v>
      </c>
      <c r="G29" s="63">
        <v>407126118</v>
      </c>
      <c r="H29" s="64">
        <f t="shared" si="1"/>
        <v>58496237</v>
      </c>
      <c r="I29" s="64">
        <v>402491157</v>
      </c>
      <c r="J29" s="29">
        <f t="shared" si="2"/>
        <v>27.309945303624172</v>
      </c>
      <c r="K29" s="30">
        <f t="shared" si="3"/>
        <v>16.778893660007302</v>
      </c>
      <c r="L29" s="83">
        <v>474045742</v>
      </c>
      <c r="M29" s="84">
        <v>237959578</v>
      </c>
      <c r="N29" s="31">
        <f t="shared" si="4"/>
        <v>24.339166619916607</v>
      </c>
      <c r="O29" s="30">
        <f t="shared" si="5"/>
        <v>24.582425927818715</v>
      </c>
      <c r="P29" s="5"/>
      <c r="Q29" s="32"/>
    </row>
    <row r="30" spans="1:17" ht="12.75">
      <c r="A30" s="6" t="s">
        <v>16</v>
      </c>
      <c r="B30" s="28" t="s">
        <v>37</v>
      </c>
      <c r="C30" s="62">
        <v>190905</v>
      </c>
      <c r="D30" s="63">
        <v>390905</v>
      </c>
      <c r="E30" s="64">
        <f t="shared" si="0"/>
        <v>200000</v>
      </c>
      <c r="F30" s="62">
        <v>199687</v>
      </c>
      <c r="G30" s="63">
        <v>407323</v>
      </c>
      <c r="H30" s="64">
        <f t="shared" si="1"/>
        <v>207636</v>
      </c>
      <c r="I30" s="64">
        <v>586545</v>
      </c>
      <c r="J30" s="29">
        <f t="shared" si="2"/>
        <v>104.76414970796992</v>
      </c>
      <c r="K30" s="30">
        <f t="shared" si="3"/>
        <v>103.98072984220306</v>
      </c>
      <c r="L30" s="83">
        <v>474045742</v>
      </c>
      <c r="M30" s="84">
        <v>237959578</v>
      </c>
      <c r="N30" s="31">
        <f t="shared" si="4"/>
        <v>0.04219002140093055</v>
      </c>
      <c r="O30" s="30">
        <f t="shared" si="5"/>
        <v>0.08725683653717019</v>
      </c>
      <c r="P30" s="5"/>
      <c r="Q30" s="32"/>
    </row>
    <row r="31" spans="1:17" ht="12.75">
      <c r="A31" s="6" t="s">
        <v>16</v>
      </c>
      <c r="B31" s="28" t="s">
        <v>38</v>
      </c>
      <c r="C31" s="62">
        <v>869556184</v>
      </c>
      <c r="D31" s="63">
        <v>887209322</v>
      </c>
      <c r="E31" s="64">
        <f t="shared" si="0"/>
        <v>17653138</v>
      </c>
      <c r="F31" s="62">
        <v>944447461</v>
      </c>
      <c r="G31" s="63">
        <v>818171082</v>
      </c>
      <c r="H31" s="64">
        <f t="shared" si="1"/>
        <v>-126276379</v>
      </c>
      <c r="I31" s="64">
        <v>711116353</v>
      </c>
      <c r="J31" s="29">
        <f t="shared" si="2"/>
        <v>2.0301319598228513</v>
      </c>
      <c r="K31" s="30">
        <f t="shared" si="3"/>
        <v>-13.370397424362391</v>
      </c>
      <c r="L31" s="83">
        <v>474045742</v>
      </c>
      <c r="M31" s="84">
        <v>237959578</v>
      </c>
      <c r="N31" s="31">
        <f t="shared" si="4"/>
        <v>3.7239313500679017</v>
      </c>
      <c r="O31" s="30">
        <f t="shared" si="5"/>
        <v>-53.06631490160064</v>
      </c>
      <c r="P31" s="5"/>
      <c r="Q31" s="32"/>
    </row>
    <row r="32" spans="1:17" ht="12.75">
      <c r="A32" s="6" t="s">
        <v>16</v>
      </c>
      <c r="B32" s="28" t="s">
        <v>39</v>
      </c>
      <c r="C32" s="62">
        <v>1243250649</v>
      </c>
      <c r="D32" s="63">
        <v>1557618494</v>
      </c>
      <c r="E32" s="64">
        <f t="shared" si="0"/>
        <v>314367845</v>
      </c>
      <c r="F32" s="62">
        <v>1345730830</v>
      </c>
      <c r="G32" s="63">
        <v>1633163932</v>
      </c>
      <c r="H32" s="64">
        <f t="shared" si="1"/>
        <v>287433102</v>
      </c>
      <c r="I32" s="64">
        <v>1674727156</v>
      </c>
      <c r="J32" s="29">
        <f t="shared" si="2"/>
        <v>25.285958648230718</v>
      </c>
      <c r="K32" s="30">
        <f t="shared" si="3"/>
        <v>21.35888511969366</v>
      </c>
      <c r="L32" s="83">
        <v>474045742</v>
      </c>
      <c r="M32" s="84">
        <v>237959578</v>
      </c>
      <c r="N32" s="31">
        <f t="shared" si="4"/>
        <v>66.31593054157209</v>
      </c>
      <c r="O32" s="30">
        <f t="shared" si="5"/>
        <v>120.79072606188603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4047680788</v>
      </c>
      <c r="D33" s="81">
        <v>4521726530</v>
      </c>
      <c r="E33" s="82">
        <f t="shared" si="0"/>
        <v>474045742</v>
      </c>
      <c r="F33" s="80">
        <v>4379312989</v>
      </c>
      <c r="G33" s="81">
        <v>4617272567</v>
      </c>
      <c r="H33" s="82">
        <f t="shared" si="1"/>
        <v>237959578</v>
      </c>
      <c r="I33" s="82">
        <v>4412320813</v>
      </c>
      <c r="J33" s="57">
        <f t="shared" si="2"/>
        <v>11.711539689725157</v>
      </c>
      <c r="K33" s="58">
        <f t="shared" si="3"/>
        <v>5.433719366432797</v>
      </c>
      <c r="L33" s="95">
        <v>474045742</v>
      </c>
      <c r="M33" s="96">
        <v>237959578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85086822</v>
      </c>
      <c r="D8" s="63">
        <v>91012908</v>
      </c>
      <c r="E8" s="64">
        <f>$D8-$C8</f>
        <v>5926086</v>
      </c>
      <c r="F8" s="62">
        <v>91893767</v>
      </c>
      <c r="G8" s="63">
        <v>102129444</v>
      </c>
      <c r="H8" s="64">
        <f>$G8-$F8</f>
        <v>10235677</v>
      </c>
      <c r="I8" s="64">
        <v>106623132</v>
      </c>
      <c r="J8" s="29">
        <f>IF(($C8=0),0,(($E8/$C8)*100))</f>
        <v>6.964751839009805</v>
      </c>
      <c r="K8" s="30">
        <f>IF(($F8=0),0,(($H8/$F8)*100))</f>
        <v>11.13859768095044</v>
      </c>
      <c r="L8" s="83">
        <v>35512540</v>
      </c>
      <c r="M8" s="84">
        <v>52898193</v>
      </c>
      <c r="N8" s="31">
        <f>IF(($L8=0),0,(($E8/$L8)*100))</f>
        <v>16.687305385646873</v>
      </c>
      <c r="O8" s="30">
        <f>IF(($M8=0),0,(($H8/$M8)*100))</f>
        <v>19.34976682473823</v>
      </c>
      <c r="P8" s="5"/>
      <c r="Q8" s="32"/>
    </row>
    <row r="9" spans="1:17" ht="12.75">
      <c r="A9" s="2" t="s">
        <v>16</v>
      </c>
      <c r="B9" s="28" t="s">
        <v>19</v>
      </c>
      <c r="C9" s="62">
        <v>316664575</v>
      </c>
      <c r="D9" s="63">
        <v>314528208</v>
      </c>
      <c r="E9" s="64">
        <f>$D9-$C9</f>
        <v>-2136367</v>
      </c>
      <c r="F9" s="62">
        <v>344718337</v>
      </c>
      <c r="G9" s="63">
        <v>356509296</v>
      </c>
      <c r="H9" s="64">
        <f>$G9-$F9</f>
        <v>11790959</v>
      </c>
      <c r="I9" s="64">
        <v>404526360</v>
      </c>
      <c r="J9" s="29">
        <f>IF(($C9=0),0,(($E9/$C9)*100))</f>
        <v>-0.6746466667450882</v>
      </c>
      <c r="K9" s="30">
        <f>IF(($F9=0),0,(($H9/$F9)*100))</f>
        <v>3.4204617899395355</v>
      </c>
      <c r="L9" s="83">
        <v>35512540</v>
      </c>
      <c r="M9" s="84">
        <v>52898193</v>
      </c>
      <c r="N9" s="31">
        <f>IF(($L9=0),0,(($E9/$L9)*100))</f>
        <v>-6.015810189865326</v>
      </c>
      <c r="O9" s="30">
        <f>IF(($M9=0),0,(($H9/$M9)*100))</f>
        <v>22.289908844334246</v>
      </c>
      <c r="P9" s="5"/>
      <c r="Q9" s="32"/>
    </row>
    <row r="10" spans="1:17" ht="12.75">
      <c r="A10" s="2" t="s">
        <v>16</v>
      </c>
      <c r="B10" s="28" t="s">
        <v>20</v>
      </c>
      <c r="C10" s="62">
        <v>214303489</v>
      </c>
      <c r="D10" s="63">
        <v>246026310</v>
      </c>
      <c r="E10" s="64">
        <f aca="true" t="shared" si="0" ref="E10:E33">$D10-$C10</f>
        <v>31722821</v>
      </c>
      <c r="F10" s="62">
        <v>230055213</v>
      </c>
      <c r="G10" s="63">
        <v>260926770</v>
      </c>
      <c r="H10" s="64">
        <f aca="true" t="shared" si="1" ref="H10:H33">$G10-$F10</f>
        <v>30871557</v>
      </c>
      <c r="I10" s="64">
        <v>268802241</v>
      </c>
      <c r="J10" s="29">
        <f aca="true" t="shared" si="2" ref="J10:J33">IF(($C10=0),0,(($E10/$C10)*100))</f>
        <v>14.802755264521148</v>
      </c>
      <c r="K10" s="30">
        <f aca="true" t="shared" si="3" ref="K10:K33">IF(($F10=0),0,(($H10/$F10)*100))</f>
        <v>13.419194721747079</v>
      </c>
      <c r="L10" s="83">
        <v>35512540</v>
      </c>
      <c r="M10" s="84">
        <v>52898193</v>
      </c>
      <c r="N10" s="31">
        <f aca="true" t="shared" si="4" ref="N10:N33">IF(($L10=0),0,(($E10/$L10)*100))</f>
        <v>89.32850480421845</v>
      </c>
      <c r="O10" s="30">
        <f aca="true" t="shared" si="5" ref="O10:O33">IF(($M10=0),0,(($H10/$M10)*100))</f>
        <v>58.360324330927526</v>
      </c>
      <c r="P10" s="5"/>
      <c r="Q10" s="32"/>
    </row>
    <row r="11" spans="1:17" ht="16.5">
      <c r="A11" s="6" t="s">
        <v>16</v>
      </c>
      <c r="B11" s="33" t="s">
        <v>21</v>
      </c>
      <c r="C11" s="65">
        <v>616054886</v>
      </c>
      <c r="D11" s="66">
        <v>651567426</v>
      </c>
      <c r="E11" s="67">
        <f t="shared" si="0"/>
        <v>35512540</v>
      </c>
      <c r="F11" s="65">
        <v>666667317</v>
      </c>
      <c r="G11" s="66">
        <v>719565510</v>
      </c>
      <c r="H11" s="67">
        <f t="shared" si="1"/>
        <v>52898193</v>
      </c>
      <c r="I11" s="67">
        <v>779951733</v>
      </c>
      <c r="J11" s="34">
        <f t="shared" si="2"/>
        <v>5.764509105768215</v>
      </c>
      <c r="K11" s="35">
        <f t="shared" si="3"/>
        <v>7.93472120967946</v>
      </c>
      <c r="L11" s="85">
        <v>35512540</v>
      </c>
      <c r="M11" s="86">
        <v>52898193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214252179</v>
      </c>
      <c r="D13" s="63">
        <v>148158096</v>
      </c>
      <c r="E13" s="64">
        <f t="shared" si="0"/>
        <v>-66094083</v>
      </c>
      <c r="F13" s="62">
        <v>211922136</v>
      </c>
      <c r="G13" s="63">
        <v>153491796</v>
      </c>
      <c r="H13" s="64">
        <f t="shared" si="1"/>
        <v>-58430340</v>
      </c>
      <c r="I13" s="64">
        <v>159477948</v>
      </c>
      <c r="J13" s="29">
        <f t="shared" si="2"/>
        <v>-30.848733165042862</v>
      </c>
      <c r="K13" s="30">
        <f t="shared" si="3"/>
        <v>-27.571607715392222</v>
      </c>
      <c r="L13" s="83">
        <v>6518060</v>
      </c>
      <c r="M13" s="84">
        <v>44409840</v>
      </c>
      <c r="N13" s="31">
        <f t="shared" si="4"/>
        <v>-1014.0146454619933</v>
      </c>
      <c r="O13" s="30">
        <f t="shared" si="5"/>
        <v>-131.57070595165396</v>
      </c>
      <c r="P13" s="5"/>
      <c r="Q13" s="32"/>
    </row>
    <row r="14" spans="1:17" ht="12.75">
      <c r="A14" s="2" t="s">
        <v>16</v>
      </c>
      <c r="B14" s="28" t="s">
        <v>24</v>
      </c>
      <c r="C14" s="62">
        <v>78468444</v>
      </c>
      <c r="D14" s="63">
        <v>101385264</v>
      </c>
      <c r="E14" s="64">
        <f t="shared" si="0"/>
        <v>22916820</v>
      </c>
      <c r="F14" s="62">
        <v>82077984</v>
      </c>
      <c r="G14" s="63">
        <v>114675432</v>
      </c>
      <c r="H14" s="64">
        <f t="shared" si="1"/>
        <v>32597448</v>
      </c>
      <c r="I14" s="64">
        <v>127787352</v>
      </c>
      <c r="J14" s="29">
        <f t="shared" si="2"/>
        <v>29.20514136867554</v>
      </c>
      <c r="K14" s="30">
        <f t="shared" si="3"/>
        <v>39.71521522750851</v>
      </c>
      <c r="L14" s="83">
        <v>6518060</v>
      </c>
      <c r="M14" s="84">
        <v>44409840</v>
      </c>
      <c r="N14" s="31">
        <f t="shared" si="4"/>
        <v>351.5895834036508</v>
      </c>
      <c r="O14" s="30">
        <f t="shared" si="5"/>
        <v>73.40140833653082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6518060</v>
      </c>
      <c r="M15" s="84">
        <v>44409840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146439996</v>
      </c>
      <c r="D16" s="63">
        <v>161248764</v>
      </c>
      <c r="E16" s="64">
        <f t="shared" si="0"/>
        <v>14808768</v>
      </c>
      <c r="F16" s="62">
        <v>153322680</v>
      </c>
      <c r="G16" s="63">
        <v>185436072</v>
      </c>
      <c r="H16" s="64">
        <f t="shared" si="1"/>
        <v>32113392</v>
      </c>
      <c r="I16" s="64">
        <v>213251484</v>
      </c>
      <c r="J16" s="29">
        <f t="shared" si="2"/>
        <v>10.112515982314012</v>
      </c>
      <c r="K16" s="30">
        <f t="shared" si="3"/>
        <v>20.944971741949722</v>
      </c>
      <c r="L16" s="83">
        <v>6518060</v>
      </c>
      <c r="M16" s="84">
        <v>44409840</v>
      </c>
      <c r="N16" s="31">
        <f t="shared" si="4"/>
        <v>227.19594480566303</v>
      </c>
      <c r="O16" s="30">
        <f t="shared" si="5"/>
        <v>72.31143368226502</v>
      </c>
      <c r="P16" s="5"/>
      <c r="Q16" s="32"/>
    </row>
    <row r="17" spans="1:17" ht="12.75">
      <c r="A17" s="2" t="s">
        <v>16</v>
      </c>
      <c r="B17" s="28" t="s">
        <v>26</v>
      </c>
      <c r="C17" s="62">
        <v>261646981</v>
      </c>
      <c r="D17" s="63">
        <v>296533536</v>
      </c>
      <c r="E17" s="64">
        <f t="shared" si="0"/>
        <v>34886555</v>
      </c>
      <c r="F17" s="62">
        <v>271860996</v>
      </c>
      <c r="G17" s="63">
        <v>309990336</v>
      </c>
      <c r="H17" s="64">
        <f t="shared" si="1"/>
        <v>38129340</v>
      </c>
      <c r="I17" s="64">
        <v>324492420</v>
      </c>
      <c r="J17" s="41">
        <f t="shared" si="2"/>
        <v>13.333444500932345</v>
      </c>
      <c r="K17" s="30">
        <f t="shared" si="3"/>
        <v>14.02530725665406</v>
      </c>
      <c r="L17" s="87">
        <v>6518060</v>
      </c>
      <c r="M17" s="84">
        <v>44409840</v>
      </c>
      <c r="N17" s="31">
        <f t="shared" si="4"/>
        <v>535.2291172526794</v>
      </c>
      <c r="O17" s="30">
        <f t="shared" si="5"/>
        <v>85.85786393285812</v>
      </c>
      <c r="P17" s="5"/>
      <c r="Q17" s="32"/>
    </row>
    <row r="18" spans="1:17" ht="16.5">
      <c r="A18" s="2" t="s">
        <v>16</v>
      </c>
      <c r="B18" s="33" t="s">
        <v>27</v>
      </c>
      <c r="C18" s="65">
        <v>700807600</v>
      </c>
      <c r="D18" s="66">
        <v>707325660</v>
      </c>
      <c r="E18" s="67">
        <f t="shared" si="0"/>
        <v>6518060</v>
      </c>
      <c r="F18" s="65">
        <v>719183796</v>
      </c>
      <c r="G18" s="66">
        <v>763593636</v>
      </c>
      <c r="H18" s="67">
        <f t="shared" si="1"/>
        <v>44409840</v>
      </c>
      <c r="I18" s="67">
        <v>825009204</v>
      </c>
      <c r="J18" s="42">
        <f t="shared" si="2"/>
        <v>0.9300783838531432</v>
      </c>
      <c r="K18" s="35">
        <f t="shared" si="3"/>
        <v>6.175033454174209</v>
      </c>
      <c r="L18" s="88">
        <v>6518060</v>
      </c>
      <c r="M18" s="86">
        <v>44409840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-84752714</v>
      </c>
      <c r="D19" s="72">
        <v>-55758234</v>
      </c>
      <c r="E19" s="73">
        <f t="shared" si="0"/>
        <v>28994480</v>
      </c>
      <c r="F19" s="74">
        <v>-52516479</v>
      </c>
      <c r="G19" s="75">
        <v>-44028126</v>
      </c>
      <c r="H19" s="76">
        <f t="shared" si="1"/>
        <v>8488353</v>
      </c>
      <c r="I19" s="76">
        <v>-45057471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-19211622</v>
      </c>
      <c r="M22" s="84">
        <v>-30888613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19469630</v>
      </c>
      <c r="D23" s="63">
        <v>10745004</v>
      </c>
      <c r="E23" s="64">
        <f t="shared" si="0"/>
        <v>-8724626</v>
      </c>
      <c r="F23" s="62">
        <v>26527609</v>
      </c>
      <c r="G23" s="63">
        <v>5639988</v>
      </c>
      <c r="H23" s="64">
        <f t="shared" si="1"/>
        <v>-20887621</v>
      </c>
      <c r="I23" s="64">
        <v>4434996</v>
      </c>
      <c r="J23" s="29">
        <f t="shared" si="2"/>
        <v>-44.811462775615155</v>
      </c>
      <c r="K23" s="30">
        <f t="shared" si="3"/>
        <v>-78.7391769834967</v>
      </c>
      <c r="L23" s="83">
        <v>-19211622</v>
      </c>
      <c r="M23" s="84">
        <v>-30888613</v>
      </c>
      <c r="N23" s="31">
        <f t="shared" si="4"/>
        <v>45.41327119594587</v>
      </c>
      <c r="O23" s="30">
        <f t="shared" si="5"/>
        <v>67.62239858422909</v>
      </c>
      <c r="P23" s="5"/>
      <c r="Q23" s="32"/>
    </row>
    <row r="24" spans="1:17" ht="12.75">
      <c r="A24" s="6" t="s">
        <v>16</v>
      </c>
      <c r="B24" s="28" t="s">
        <v>32</v>
      </c>
      <c r="C24" s="62">
        <v>36621004</v>
      </c>
      <c r="D24" s="63">
        <v>26134008</v>
      </c>
      <c r="E24" s="64">
        <f t="shared" si="0"/>
        <v>-10486996</v>
      </c>
      <c r="F24" s="62">
        <v>37977000</v>
      </c>
      <c r="G24" s="63">
        <v>27976008</v>
      </c>
      <c r="H24" s="64">
        <f t="shared" si="1"/>
        <v>-10000992</v>
      </c>
      <c r="I24" s="64">
        <v>24078000</v>
      </c>
      <c r="J24" s="29">
        <f t="shared" si="2"/>
        <v>-28.636560592385724</v>
      </c>
      <c r="K24" s="30">
        <f t="shared" si="3"/>
        <v>-26.334339205308478</v>
      </c>
      <c r="L24" s="83">
        <v>-19211622</v>
      </c>
      <c r="M24" s="84">
        <v>-30888613</v>
      </c>
      <c r="N24" s="31">
        <f t="shared" si="4"/>
        <v>54.58672880405413</v>
      </c>
      <c r="O24" s="30">
        <f t="shared" si="5"/>
        <v>32.37760141577092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-19211622</v>
      </c>
      <c r="M25" s="84">
        <v>-30888613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56090634</v>
      </c>
      <c r="D26" s="66">
        <v>36879012</v>
      </c>
      <c r="E26" s="67">
        <f t="shared" si="0"/>
        <v>-19211622</v>
      </c>
      <c r="F26" s="65">
        <v>64504609</v>
      </c>
      <c r="G26" s="66">
        <v>33615996</v>
      </c>
      <c r="H26" s="67">
        <f t="shared" si="1"/>
        <v>-30888613</v>
      </c>
      <c r="I26" s="67">
        <v>28512996</v>
      </c>
      <c r="J26" s="42">
        <f t="shared" si="2"/>
        <v>-34.25103378221755</v>
      </c>
      <c r="K26" s="35">
        <f t="shared" si="3"/>
        <v>-47.88590068036844</v>
      </c>
      <c r="L26" s="88">
        <v>-19211622</v>
      </c>
      <c r="M26" s="86">
        <v>-30888613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16159752</v>
      </c>
      <c r="E28" s="64">
        <f t="shared" si="0"/>
        <v>16159752</v>
      </c>
      <c r="F28" s="62">
        <v>0</v>
      </c>
      <c r="G28" s="63">
        <v>14909652</v>
      </c>
      <c r="H28" s="64">
        <f t="shared" si="1"/>
        <v>14909652</v>
      </c>
      <c r="I28" s="64">
        <v>12456552</v>
      </c>
      <c r="J28" s="29">
        <f t="shared" si="2"/>
        <v>0</v>
      </c>
      <c r="K28" s="30">
        <f t="shared" si="3"/>
        <v>0</v>
      </c>
      <c r="L28" s="83">
        <v>-19211622</v>
      </c>
      <c r="M28" s="84">
        <v>-30888613</v>
      </c>
      <c r="N28" s="31">
        <f t="shared" si="4"/>
        <v>-84.11445946625433</v>
      </c>
      <c r="O28" s="30">
        <f t="shared" si="5"/>
        <v>-48.269088676788435</v>
      </c>
      <c r="P28" s="5"/>
      <c r="Q28" s="32"/>
    </row>
    <row r="29" spans="1:17" ht="12.75">
      <c r="A29" s="6" t="s">
        <v>16</v>
      </c>
      <c r="B29" s="28" t="s">
        <v>36</v>
      </c>
      <c r="C29" s="62">
        <v>10141206</v>
      </c>
      <c r="D29" s="63">
        <v>600000</v>
      </c>
      <c r="E29" s="64">
        <f t="shared" si="0"/>
        <v>-9541206</v>
      </c>
      <c r="F29" s="62">
        <v>10147706</v>
      </c>
      <c r="G29" s="63">
        <v>300000</v>
      </c>
      <c r="H29" s="64">
        <f t="shared" si="1"/>
        <v>-9847706</v>
      </c>
      <c r="I29" s="64">
        <v>200004</v>
      </c>
      <c r="J29" s="29">
        <f t="shared" si="2"/>
        <v>-94.08354390986634</v>
      </c>
      <c r="K29" s="30">
        <f t="shared" si="3"/>
        <v>-97.0436668149432</v>
      </c>
      <c r="L29" s="83">
        <v>-19211622</v>
      </c>
      <c r="M29" s="84">
        <v>-30888613</v>
      </c>
      <c r="N29" s="31">
        <f t="shared" si="4"/>
        <v>49.663719179983865</v>
      </c>
      <c r="O29" s="30">
        <f t="shared" si="5"/>
        <v>31.88134734311314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-19211622</v>
      </c>
      <c r="M30" s="84">
        <v>-30888613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10831056</v>
      </c>
      <c r="D31" s="63">
        <v>11806704</v>
      </c>
      <c r="E31" s="64">
        <f t="shared" si="0"/>
        <v>975648</v>
      </c>
      <c r="F31" s="62">
        <v>11398850</v>
      </c>
      <c r="G31" s="63">
        <v>12898800</v>
      </c>
      <c r="H31" s="64">
        <f t="shared" si="1"/>
        <v>1499950</v>
      </c>
      <c r="I31" s="64">
        <v>11453892</v>
      </c>
      <c r="J31" s="29">
        <f t="shared" si="2"/>
        <v>9.007875132397063</v>
      </c>
      <c r="K31" s="30">
        <f t="shared" si="3"/>
        <v>13.158783561499627</v>
      </c>
      <c r="L31" s="83">
        <v>-19211622</v>
      </c>
      <c r="M31" s="84">
        <v>-30888613</v>
      </c>
      <c r="N31" s="31">
        <f t="shared" si="4"/>
        <v>-5.07842596528289</v>
      </c>
      <c r="O31" s="30">
        <f t="shared" si="5"/>
        <v>-4.8559966094948965</v>
      </c>
      <c r="P31" s="5"/>
      <c r="Q31" s="32"/>
    </row>
    <row r="32" spans="1:17" ht="12.75">
      <c r="A32" s="6" t="s">
        <v>16</v>
      </c>
      <c r="B32" s="28" t="s">
        <v>39</v>
      </c>
      <c r="C32" s="62">
        <v>35118372</v>
      </c>
      <c r="D32" s="63">
        <v>8312556</v>
      </c>
      <c r="E32" s="64">
        <f t="shared" si="0"/>
        <v>-26805816</v>
      </c>
      <c r="F32" s="62">
        <v>42958053</v>
      </c>
      <c r="G32" s="63">
        <v>5507544</v>
      </c>
      <c r="H32" s="64">
        <f t="shared" si="1"/>
        <v>-37450509</v>
      </c>
      <c r="I32" s="64">
        <v>4402548</v>
      </c>
      <c r="J32" s="29">
        <f t="shared" si="2"/>
        <v>-76.3298936522456</v>
      </c>
      <c r="K32" s="30">
        <f t="shared" si="3"/>
        <v>-87.17925135014848</v>
      </c>
      <c r="L32" s="83">
        <v>-19211622</v>
      </c>
      <c r="M32" s="84">
        <v>-30888613</v>
      </c>
      <c r="N32" s="31">
        <f t="shared" si="4"/>
        <v>139.52916625155336</v>
      </c>
      <c r="O32" s="30">
        <f t="shared" si="5"/>
        <v>121.24373794317019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56090634</v>
      </c>
      <c r="D33" s="81">
        <v>36879012</v>
      </c>
      <c r="E33" s="82">
        <f t="shared" si="0"/>
        <v>-19211622</v>
      </c>
      <c r="F33" s="80">
        <v>64504609</v>
      </c>
      <c r="G33" s="81">
        <v>33615996</v>
      </c>
      <c r="H33" s="82">
        <f t="shared" si="1"/>
        <v>-30888613</v>
      </c>
      <c r="I33" s="82">
        <v>28512996</v>
      </c>
      <c r="J33" s="57">
        <f t="shared" si="2"/>
        <v>-34.25103378221755</v>
      </c>
      <c r="K33" s="58">
        <f t="shared" si="3"/>
        <v>-47.88590068036844</v>
      </c>
      <c r="L33" s="95">
        <v>-19211622</v>
      </c>
      <c r="M33" s="96">
        <v>-30888613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655626333</v>
      </c>
      <c r="D8" s="63">
        <v>763804454</v>
      </c>
      <c r="E8" s="64">
        <f>$D8-$C8</f>
        <v>108178121</v>
      </c>
      <c r="F8" s="62">
        <v>687096395</v>
      </c>
      <c r="G8" s="63">
        <v>800269160</v>
      </c>
      <c r="H8" s="64">
        <f>$G8-$F8</f>
        <v>113172765</v>
      </c>
      <c r="I8" s="64">
        <v>1132681414</v>
      </c>
      <c r="J8" s="29">
        <f>IF(($C8=0),0,(($E8/$C8)*100))</f>
        <v>16.499965842586132</v>
      </c>
      <c r="K8" s="30">
        <f>IF(($F8=0),0,(($H8/$F8)*100))</f>
        <v>16.471162681620534</v>
      </c>
      <c r="L8" s="83">
        <v>191984503</v>
      </c>
      <c r="M8" s="84">
        <v>145075170</v>
      </c>
      <c r="N8" s="31">
        <f>IF(($L8=0),0,(($E8/$L8)*100))</f>
        <v>56.34731934587449</v>
      </c>
      <c r="O8" s="30">
        <f>IF(($M8=0),0,(($H8/$M8)*100))</f>
        <v>78.00974143266556</v>
      </c>
      <c r="P8" s="5"/>
      <c r="Q8" s="32"/>
    </row>
    <row r="9" spans="1:17" ht="12.75">
      <c r="A9" s="2" t="s">
        <v>16</v>
      </c>
      <c r="B9" s="28" t="s">
        <v>19</v>
      </c>
      <c r="C9" s="62">
        <v>2045715611</v>
      </c>
      <c r="D9" s="63">
        <v>2096680326</v>
      </c>
      <c r="E9" s="64">
        <f>$D9-$C9</f>
        <v>50964715</v>
      </c>
      <c r="F9" s="62">
        <v>2148189959</v>
      </c>
      <c r="G9" s="63">
        <v>2163748187</v>
      </c>
      <c r="H9" s="64">
        <f>$G9-$F9</f>
        <v>15558228</v>
      </c>
      <c r="I9" s="64">
        <v>2316621323</v>
      </c>
      <c r="J9" s="29">
        <f>IF(($C9=0),0,(($E9/$C9)*100))</f>
        <v>2.49129032041199</v>
      </c>
      <c r="K9" s="30">
        <f>IF(($F9=0),0,(($H9/$F9)*100))</f>
        <v>0.7242482414005176</v>
      </c>
      <c r="L9" s="83">
        <v>191984503</v>
      </c>
      <c r="M9" s="84">
        <v>145075170</v>
      </c>
      <c r="N9" s="31">
        <f>IF(($L9=0),0,(($E9/$L9)*100))</f>
        <v>26.546265038902643</v>
      </c>
      <c r="O9" s="30">
        <f>IF(($M9=0),0,(($H9/$M9)*100))</f>
        <v>10.724252813214004</v>
      </c>
      <c r="P9" s="5"/>
      <c r="Q9" s="32"/>
    </row>
    <row r="10" spans="1:17" ht="12.75">
      <c r="A10" s="2" t="s">
        <v>16</v>
      </c>
      <c r="B10" s="28" t="s">
        <v>20</v>
      </c>
      <c r="C10" s="62">
        <v>909580396</v>
      </c>
      <c r="D10" s="63">
        <v>942422063</v>
      </c>
      <c r="E10" s="64">
        <f aca="true" t="shared" si="0" ref="E10:E33">$D10-$C10</f>
        <v>32841667</v>
      </c>
      <c r="F10" s="62">
        <v>981711961</v>
      </c>
      <c r="G10" s="63">
        <v>998056138</v>
      </c>
      <c r="H10" s="64">
        <f aca="true" t="shared" si="1" ref="H10:H33">$G10-$F10</f>
        <v>16344177</v>
      </c>
      <c r="I10" s="64">
        <v>743052728</v>
      </c>
      <c r="J10" s="29">
        <f aca="true" t="shared" si="2" ref="J10:J33">IF(($C10=0),0,(($E10/$C10)*100))</f>
        <v>3.61063927327651</v>
      </c>
      <c r="K10" s="30">
        <f aca="true" t="shared" si="3" ref="K10:K33">IF(($F10=0),0,(($H10/$F10)*100))</f>
        <v>1.6648648126229768</v>
      </c>
      <c r="L10" s="83">
        <v>191984503</v>
      </c>
      <c r="M10" s="84">
        <v>145075170</v>
      </c>
      <c r="N10" s="31">
        <f aca="true" t="shared" si="4" ref="N10:N33">IF(($L10=0),0,(($E10/$L10)*100))</f>
        <v>17.106415615222858</v>
      </c>
      <c r="O10" s="30">
        <f aca="true" t="shared" si="5" ref="O10:O33">IF(($M10=0),0,(($H10/$M10)*100))</f>
        <v>11.266005754120432</v>
      </c>
      <c r="P10" s="5"/>
      <c r="Q10" s="32"/>
    </row>
    <row r="11" spans="1:17" ht="16.5">
      <c r="A11" s="6" t="s">
        <v>16</v>
      </c>
      <c r="B11" s="33" t="s">
        <v>21</v>
      </c>
      <c r="C11" s="65">
        <v>3610922340</v>
      </c>
      <c r="D11" s="66">
        <v>3802906843</v>
      </c>
      <c r="E11" s="67">
        <f t="shared" si="0"/>
        <v>191984503</v>
      </c>
      <c r="F11" s="65">
        <v>3816998315</v>
      </c>
      <c r="G11" s="66">
        <v>3962073485</v>
      </c>
      <c r="H11" s="67">
        <f t="shared" si="1"/>
        <v>145075170</v>
      </c>
      <c r="I11" s="67">
        <v>4192355465</v>
      </c>
      <c r="J11" s="34">
        <f t="shared" si="2"/>
        <v>5.3167718638889365</v>
      </c>
      <c r="K11" s="35">
        <f t="shared" si="3"/>
        <v>3.800765890566027</v>
      </c>
      <c r="L11" s="85">
        <v>191984503</v>
      </c>
      <c r="M11" s="86">
        <v>145075170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1032267586</v>
      </c>
      <c r="D13" s="63">
        <v>908838854</v>
      </c>
      <c r="E13" s="64">
        <f t="shared" si="0"/>
        <v>-123428732</v>
      </c>
      <c r="F13" s="62">
        <v>1081816413</v>
      </c>
      <c r="G13" s="63">
        <v>951395031</v>
      </c>
      <c r="H13" s="64">
        <f t="shared" si="1"/>
        <v>-130421382</v>
      </c>
      <c r="I13" s="64">
        <v>996709522</v>
      </c>
      <c r="J13" s="29">
        <f t="shared" si="2"/>
        <v>-11.957048121435443</v>
      </c>
      <c r="K13" s="30">
        <f t="shared" si="3"/>
        <v>-12.055777711703104</v>
      </c>
      <c r="L13" s="83">
        <v>-616641133</v>
      </c>
      <c r="M13" s="84">
        <v>-657745078</v>
      </c>
      <c r="N13" s="31">
        <f t="shared" si="4"/>
        <v>20.016298847842183</v>
      </c>
      <c r="O13" s="30">
        <f t="shared" si="5"/>
        <v>19.828560693539693</v>
      </c>
      <c r="P13" s="5"/>
      <c r="Q13" s="32"/>
    </row>
    <row r="14" spans="1:17" ht="12.75">
      <c r="A14" s="2" t="s">
        <v>16</v>
      </c>
      <c r="B14" s="28" t="s">
        <v>24</v>
      </c>
      <c r="C14" s="62">
        <v>873031424</v>
      </c>
      <c r="D14" s="63">
        <v>784782438</v>
      </c>
      <c r="E14" s="64">
        <f t="shared" si="0"/>
        <v>-88248986</v>
      </c>
      <c r="F14" s="62">
        <v>914936932</v>
      </c>
      <c r="G14" s="63">
        <v>817743301</v>
      </c>
      <c r="H14" s="64">
        <f t="shared" si="1"/>
        <v>-97193631</v>
      </c>
      <c r="I14" s="64">
        <v>853724007</v>
      </c>
      <c r="J14" s="29">
        <f t="shared" si="2"/>
        <v>-10.108340155233634</v>
      </c>
      <c r="K14" s="30">
        <f t="shared" si="3"/>
        <v>-10.6229869623407</v>
      </c>
      <c r="L14" s="83">
        <v>-616641133</v>
      </c>
      <c r="M14" s="84">
        <v>-657745078</v>
      </c>
      <c r="N14" s="31">
        <f t="shared" si="4"/>
        <v>14.311238948764709</v>
      </c>
      <c r="O14" s="30">
        <f t="shared" si="5"/>
        <v>14.776793358231712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-616641133</v>
      </c>
      <c r="M15" s="84">
        <v>-657745078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1258234081</v>
      </c>
      <c r="D16" s="63">
        <v>1174501846</v>
      </c>
      <c r="E16" s="64">
        <f t="shared" si="0"/>
        <v>-83732235</v>
      </c>
      <c r="F16" s="62">
        <v>1318629316</v>
      </c>
      <c r="G16" s="63">
        <v>1223830923</v>
      </c>
      <c r="H16" s="64">
        <f t="shared" si="1"/>
        <v>-94798393</v>
      </c>
      <c r="I16" s="64">
        <v>1277679484</v>
      </c>
      <c r="J16" s="29">
        <f t="shared" si="2"/>
        <v>-6.654742250619422</v>
      </c>
      <c r="K16" s="30">
        <f t="shared" si="3"/>
        <v>-7.189161643058753</v>
      </c>
      <c r="L16" s="83">
        <v>-616641133</v>
      </c>
      <c r="M16" s="84">
        <v>-657745078</v>
      </c>
      <c r="N16" s="31">
        <f t="shared" si="4"/>
        <v>13.578762511776846</v>
      </c>
      <c r="O16" s="30">
        <f t="shared" si="5"/>
        <v>14.412634342814497</v>
      </c>
      <c r="P16" s="5"/>
      <c r="Q16" s="32"/>
    </row>
    <row r="17" spans="1:17" ht="12.75">
      <c r="A17" s="2" t="s">
        <v>16</v>
      </c>
      <c r="B17" s="28" t="s">
        <v>26</v>
      </c>
      <c r="C17" s="62">
        <v>1541311093</v>
      </c>
      <c r="D17" s="63">
        <v>1220079913</v>
      </c>
      <c r="E17" s="64">
        <f t="shared" si="0"/>
        <v>-321231180</v>
      </c>
      <c r="F17" s="62">
        <v>1606656029</v>
      </c>
      <c r="G17" s="63">
        <v>1271324357</v>
      </c>
      <c r="H17" s="64">
        <f t="shared" si="1"/>
        <v>-335331672</v>
      </c>
      <c r="I17" s="64">
        <v>1327262630</v>
      </c>
      <c r="J17" s="41">
        <f t="shared" si="2"/>
        <v>-20.841423996680465</v>
      </c>
      <c r="K17" s="30">
        <f t="shared" si="3"/>
        <v>-20.871404080729963</v>
      </c>
      <c r="L17" s="87">
        <v>-616641133</v>
      </c>
      <c r="M17" s="84">
        <v>-657745078</v>
      </c>
      <c r="N17" s="31">
        <f t="shared" si="4"/>
        <v>52.09369969161626</v>
      </c>
      <c r="O17" s="30">
        <f t="shared" si="5"/>
        <v>50.9820116054141</v>
      </c>
      <c r="P17" s="5"/>
      <c r="Q17" s="32"/>
    </row>
    <row r="18" spans="1:17" ht="16.5">
      <c r="A18" s="2" t="s">
        <v>16</v>
      </c>
      <c r="B18" s="33" t="s">
        <v>27</v>
      </c>
      <c r="C18" s="65">
        <v>4704844184</v>
      </c>
      <c r="D18" s="66">
        <v>4088203051</v>
      </c>
      <c r="E18" s="67">
        <f t="shared" si="0"/>
        <v>-616641133</v>
      </c>
      <c r="F18" s="65">
        <v>4922038690</v>
      </c>
      <c r="G18" s="66">
        <v>4264293612</v>
      </c>
      <c r="H18" s="67">
        <f t="shared" si="1"/>
        <v>-657745078</v>
      </c>
      <c r="I18" s="67">
        <v>4455375643</v>
      </c>
      <c r="J18" s="42">
        <f t="shared" si="2"/>
        <v>-13.106515516433944</v>
      </c>
      <c r="K18" s="35">
        <f t="shared" si="3"/>
        <v>-13.363265090466001</v>
      </c>
      <c r="L18" s="88">
        <v>-616641133</v>
      </c>
      <c r="M18" s="86">
        <v>-657745078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-1093921844</v>
      </c>
      <c r="D19" s="72">
        <v>-285296208</v>
      </c>
      <c r="E19" s="73">
        <f t="shared" si="0"/>
        <v>808625636</v>
      </c>
      <c r="F19" s="74">
        <v>-1105040375</v>
      </c>
      <c r="G19" s="75">
        <v>-302220127</v>
      </c>
      <c r="H19" s="76">
        <f t="shared" si="1"/>
        <v>802820248</v>
      </c>
      <c r="I19" s="76">
        <v>-263020178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-62173643</v>
      </c>
      <c r="M22" s="84">
        <v>-83032001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43000000</v>
      </c>
      <c r="D23" s="63">
        <v>1000000</v>
      </c>
      <c r="E23" s="64">
        <f t="shared" si="0"/>
        <v>-42000000</v>
      </c>
      <c r="F23" s="62">
        <v>43000000</v>
      </c>
      <c r="G23" s="63">
        <v>1000000</v>
      </c>
      <c r="H23" s="64">
        <f t="shared" si="1"/>
        <v>-42000000</v>
      </c>
      <c r="I23" s="64">
        <v>1000000</v>
      </c>
      <c r="J23" s="29">
        <f t="shared" si="2"/>
        <v>-97.67441860465115</v>
      </c>
      <c r="K23" s="30">
        <f t="shared" si="3"/>
        <v>-97.67441860465115</v>
      </c>
      <c r="L23" s="83">
        <v>-62173643</v>
      </c>
      <c r="M23" s="84">
        <v>-83032001</v>
      </c>
      <c r="N23" s="31">
        <f t="shared" si="4"/>
        <v>67.55274095809376</v>
      </c>
      <c r="O23" s="30">
        <f t="shared" si="5"/>
        <v>50.58290718538747</v>
      </c>
      <c r="P23" s="5"/>
      <c r="Q23" s="32"/>
    </row>
    <row r="24" spans="1:17" ht="12.75">
      <c r="A24" s="6" t="s">
        <v>16</v>
      </c>
      <c r="B24" s="28" t="s">
        <v>32</v>
      </c>
      <c r="C24" s="62">
        <v>202953700</v>
      </c>
      <c r="D24" s="63">
        <v>182780057</v>
      </c>
      <c r="E24" s="64">
        <f t="shared" si="0"/>
        <v>-20173643</v>
      </c>
      <c r="F24" s="62">
        <v>209471555</v>
      </c>
      <c r="G24" s="63">
        <v>168439554</v>
      </c>
      <c r="H24" s="64">
        <f t="shared" si="1"/>
        <v>-41032001</v>
      </c>
      <c r="I24" s="64">
        <v>174827550</v>
      </c>
      <c r="J24" s="29">
        <f t="shared" si="2"/>
        <v>-9.94002228094388</v>
      </c>
      <c r="K24" s="30">
        <f t="shared" si="3"/>
        <v>-19.58834028801667</v>
      </c>
      <c r="L24" s="83">
        <v>-62173643</v>
      </c>
      <c r="M24" s="84">
        <v>-83032001</v>
      </c>
      <c r="N24" s="31">
        <f t="shared" si="4"/>
        <v>32.44725904190623</v>
      </c>
      <c r="O24" s="30">
        <f t="shared" si="5"/>
        <v>49.41709281461252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-62173643</v>
      </c>
      <c r="M25" s="84">
        <v>-83032001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245953700</v>
      </c>
      <c r="D26" s="66">
        <v>183780057</v>
      </c>
      <c r="E26" s="67">
        <f t="shared" si="0"/>
        <v>-62173643</v>
      </c>
      <c r="F26" s="65">
        <v>252471555</v>
      </c>
      <c r="G26" s="66">
        <v>169439554</v>
      </c>
      <c r="H26" s="67">
        <f t="shared" si="1"/>
        <v>-83032001</v>
      </c>
      <c r="I26" s="67">
        <v>175827550</v>
      </c>
      <c r="J26" s="42">
        <f t="shared" si="2"/>
        <v>-25.278596337440746</v>
      </c>
      <c r="K26" s="35">
        <f t="shared" si="3"/>
        <v>-32.88766570158765</v>
      </c>
      <c r="L26" s="88">
        <v>-62173643</v>
      </c>
      <c r="M26" s="86">
        <v>-83032001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66250000</v>
      </c>
      <c r="D28" s="63">
        <v>17000000</v>
      </c>
      <c r="E28" s="64">
        <f t="shared" si="0"/>
        <v>-49250000</v>
      </c>
      <c r="F28" s="62">
        <v>75180000</v>
      </c>
      <c r="G28" s="63">
        <v>25000000</v>
      </c>
      <c r="H28" s="64">
        <f t="shared" si="1"/>
        <v>-50180000</v>
      </c>
      <c r="I28" s="64">
        <v>55000000</v>
      </c>
      <c r="J28" s="29">
        <f t="shared" si="2"/>
        <v>-74.33962264150942</v>
      </c>
      <c r="K28" s="30">
        <f t="shared" si="3"/>
        <v>-66.74647512636339</v>
      </c>
      <c r="L28" s="83">
        <v>-62173643</v>
      </c>
      <c r="M28" s="84">
        <v>-83032001</v>
      </c>
      <c r="N28" s="31">
        <f t="shared" si="4"/>
        <v>79.21363076633615</v>
      </c>
      <c r="O28" s="30">
        <f t="shared" si="5"/>
        <v>60.434530537208175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50000000</v>
      </c>
      <c r="D29" s="63">
        <v>48500000</v>
      </c>
      <c r="E29" s="64">
        <f t="shared" si="0"/>
        <v>-1500000</v>
      </c>
      <c r="F29" s="62">
        <v>54000000</v>
      </c>
      <c r="G29" s="63">
        <v>37833000</v>
      </c>
      <c r="H29" s="64">
        <f t="shared" si="1"/>
        <v>-16167000</v>
      </c>
      <c r="I29" s="64">
        <v>39000000</v>
      </c>
      <c r="J29" s="29">
        <f t="shared" si="2"/>
        <v>-3</v>
      </c>
      <c r="K29" s="30">
        <f t="shared" si="3"/>
        <v>-29.938888888888886</v>
      </c>
      <c r="L29" s="83">
        <v>-62173643</v>
      </c>
      <c r="M29" s="84">
        <v>-83032001</v>
      </c>
      <c r="N29" s="31">
        <f t="shared" si="4"/>
        <v>2.4125978913604915</v>
      </c>
      <c r="O29" s="30">
        <f t="shared" si="5"/>
        <v>19.470806201575222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-62173643</v>
      </c>
      <c r="M30" s="84">
        <v>-83032001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15000000</v>
      </c>
      <c r="D31" s="63">
        <v>29599647</v>
      </c>
      <c r="E31" s="64">
        <f t="shared" si="0"/>
        <v>14599647</v>
      </c>
      <c r="F31" s="62">
        <v>14000000</v>
      </c>
      <c r="G31" s="63">
        <v>20815304</v>
      </c>
      <c r="H31" s="64">
        <f t="shared" si="1"/>
        <v>6815304</v>
      </c>
      <c r="I31" s="64">
        <v>21716700</v>
      </c>
      <c r="J31" s="29">
        <f t="shared" si="2"/>
        <v>97.33098</v>
      </c>
      <c r="K31" s="30">
        <f t="shared" si="3"/>
        <v>48.68074285714285</v>
      </c>
      <c r="L31" s="83">
        <v>-62173643</v>
      </c>
      <c r="M31" s="84">
        <v>-83032001</v>
      </c>
      <c r="N31" s="31">
        <f t="shared" si="4"/>
        <v>-23.48205171120502</v>
      </c>
      <c r="O31" s="30">
        <f t="shared" si="5"/>
        <v>-8.208044992195237</v>
      </c>
      <c r="P31" s="5"/>
      <c r="Q31" s="32"/>
    </row>
    <row r="32" spans="1:17" ht="12.75">
      <c r="A32" s="6" t="s">
        <v>16</v>
      </c>
      <c r="B32" s="28" t="s">
        <v>39</v>
      </c>
      <c r="C32" s="62">
        <v>114703700</v>
      </c>
      <c r="D32" s="63">
        <v>88680410</v>
      </c>
      <c r="E32" s="64">
        <f t="shared" si="0"/>
        <v>-26023290</v>
      </c>
      <c r="F32" s="62">
        <v>109291555</v>
      </c>
      <c r="G32" s="63">
        <v>85791250</v>
      </c>
      <c r="H32" s="64">
        <f t="shared" si="1"/>
        <v>-23500305</v>
      </c>
      <c r="I32" s="64">
        <v>60110850</v>
      </c>
      <c r="J32" s="29">
        <f t="shared" si="2"/>
        <v>-22.687402411604857</v>
      </c>
      <c r="K32" s="30">
        <f t="shared" si="3"/>
        <v>-21.50239787511487</v>
      </c>
      <c r="L32" s="83">
        <v>-62173643</v>
      </c>
      <c r="M32" s="84">
        <v>-83032001</v>
      </c>
      <c r="N32" s="31">
        <f t="shared" si="4"/>
        <v>41.85582305350838</v>
      </c>
      <c r="O32" s="30">
        <f t="shared" si="5"/>
        <v>28.30270825341184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245953700</v>
      </c>
      <c r="D33" s="81">
        <v>183780057</v>
      </c>
      <c r="E33" s="82">
        <f t="shared" si="0"/>
        <v>-62173643</v>
      </c>
      <c r="F33" s="80">
        <v>252471555</v>
      </c>
      <c r="G33" s="81">
        <v>169439554</v>
      </c>
      <c r="H33" s="82">
        <f t="shared" si="1"/>
        <v>-83032001</v>
      </c>
      <c r="I33" s="82">
        <v>175827550</v>
      </c>
      <c r="J33" s="57">
        <f t="shared" si="2"/>
        <v>-25.278596337440746</v>
      </c>
      <c r="K33" s="58">
        <f t="shared" si="3"/>
        <v>-32.88766570158765</v>
      </c>
      <c r="L33" s="95">
        <v>-62173643</v>
      </c>
      <c r="M33" s="96">
        <v>-83032001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440264377</v>
      </c>
      <c r="D8" s="63">
        <v>442822097</v>
      </c>
      <c r="E8" s="64">
        <f>$D8-$C8</f>
        <v>2557720</v>
      </c>
      <c r="F8" s="62">
        <v>466680287</v>
      </c>
      <c r="G8" s="63">
        <v>450983555</v>
      </c>
      <c r="H8" s="64">
        <f>$G8-$F8</f>
        <v>-15696732</v>
      </c>
      <c r="I8" s="64">
        <v>470803706</v>
      </c>
      <c r="J8" s="29">
        <f>IF(($C8=0),0,(($E8/$C8)*100))</f>
        <v>0.580950931671676</v>
      </c>
      <c r="K8" s="30">
        <f>IF(($F8=0),0,(($H8/$F8)*100))</f>
        <v>-3.3634872603907526</v>
      </c>
      <c r="L8" s="83">
        <v>109272149</v>
      </c>
      <c r="M8" s="84">
        <v>95575905</v>
      </c>
      <c r="N8" s="31">
        <f>IF(($L8=0),0,(($E8/$L8)*100))</f>
        <v>2.340687927717062</v>
      </c>
      <c r="O8" s="30">
        <f>IF(($M8=0),0,(($H8/$M8)*100))</f>
        <v>-16.423315060422393</v>
      </c>
      <c r="P8" s="5"/>
      <c r="Q8" s="32"/>
    </row>
    <row r="9" spans="1:17" ht="12.75">
      <c r="A9" s="2" t="s">
        <v>16</v>
      </c>
      <c r="B9" s="28" t="s">
        <v>19</v>
      </c>
      <c r="C9" s="62">
        <v>1038067876</v>
      </c>
      <c r="D9" s="63">
        <v>1099401830</v>
      </c>
      <c r="E9" s="64">
        <f>$D9-$C9</f>
        <v>61333954</v>
      </c>
      <c r="F9" s="62">
        <v>1104086587</v>
      </c>
      <c r="G9" s="63">
        <v>1152051323</v>
      </c>
      <c r="H9" s="64">
        <f>$G9-$F9</f>
        <v>47964736</v>
      </c>
      <c r="I9" s="64">
        <v>1207847607</v>
      </c>
      <c r="J9" s="29">
        <f>IF(($C9=0),0,(($E9/$C9)*100))</f>
        <v>5.908472405132013</v>
      </c>
      <c r="K9" s="30">
        <f>IF(($F9=0),0,(($H9/$F9)*100))</f>
        <v>4.344291160200464</v>
      </c>
      <c r="L9" s="83">
        <v>109272149</v>
      </c>
      <c r="M9" s="84">
        <v>95575905</v>
      </c>
      <c r="N9" s="31">
        <f>IF(($L9=0),0,(($E9/$L9)*100))</f>
        <v>56.12953946755454</v>
      </c>
      <c r="O9" s="30">
        <f>IF(($M9=0),0,(($H9/$M9)*100))</f>
        <v>50.18496659801443</v>
      </c>
      <c r="P9" s="5"/>
      <c r="Q9" s="32"/>
    </row>
    <row r="10" spans="1:17" ht="12.75">
      <c r="A10" s="2" t="s">
        <v>16</v>
      </c>
      <c r="B10" s="28" t="s">
        <v>20</v>
      </c>
      <c r="C10" s="62">
        <v>406200527</v>
      </c>
      <c r="D10" s="63">
        <v>451581002</v>
      </c>
      <c r="E10" s="64">
        <f aca="true" t="shared" si="0" ref="E10:E33">$D10-$C10</f>
        <v>45380475</v>
      </c>
      <c r="F10" s="62">
        <v>444547061</v>
      </c>
      <c r="G10" s="63">
        <v>507854962</v>
      </c>
      <c r="H10" s="64">
        <f aca="true" t="shared" si="1" ref="H10:H33">$G10-$F10</f>
        <v>63307901</v>
      </c>
      <c r="I10" s="64">
        <v>526801238</v>
      </c>
      <c r="J10" s="29">
        <f aca="true" t="shared" si="2" ref="J10:J33">IF(($C10=0),0,(($E10/$C10)*100))</f>
        <v>11.17193897682954</v>
      </c>
      <c r="K10" s="30">
        <f aca="true" t="shared" si="3" ref="K10:K33">IF(($F10=0),0,(($H10/$F10)*100))</f>
        <v>14.24098966205965</v>
      </c>
      <c r="L10" s="83">
        <v>109272149</v>
      </c>
      <c r="M10" s="84">
        <v>95575905</v>
      </c>
      <c r="N10" s="31">
        <f aca="true" t="shared" si="4" ref="N10:N33">IF(($L10=0),0,(($E10/$L10)*100))</f>
        <v>41.5297726047284</v>
      </c>
      <c r="O10" s="30">
        <f aca="true" t="shared" si="5" ref="O10:O33">IF(($M10=0),0,(($H10/$M10)*100))</f>
        <v>66.23834846240797</v>
      </c>
      <c r="P10" s="5"/>
      <c r="Q10" s="32"/>
    </row>
    <row r="11" spans="1:17" ht="16.5">
      <c r="A11" s="6" t="s">
        <v>16</v>
      </c>
      <c r="B11" s="33" t="s">
        <v>21</v>
      </c>
      <c r="C11" s="65">
        <v>1884532780</v>
      </c>
      <c r="D11" s="66">
        <v>1993804929</v>
      </c>
      <c r="E11" s="67">
        <f t="shared" si="0"/>
        <v>109272149</v>
      </c>
      <c r="F11" s="65">
        <v>2015313935</v>
      </c>
      <c r="G11" s="66">
        <v>2110889840</v>
      </c>
      <c r="H11" s="67">
        <f t="shared" si="1"/>
        <v>95575905</v>
      </c>
      <c r="I11" s="67">
        <v>2205452551</v>
      </c>
      <c r="J11" s="34">
        <f t="shared" si="2"/>
        <v>5.798368176965328</v>
      </c>
      <c r="K11" s="35">
        <f t="shared" si="3"/>
        <v>4.742482217789061</v>
      </c>
      <c r="L11" s="85">
        <v>109272149</v>
      </c>
      <c r="M11" s="86">
        <v>95575905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678956402</v>
      </c>
      <c r="D13" s="63">
        <v>705700041</v>
      </c>
      <c r="E13" s="64">
        <f t="shared" si="0"/>
        <v>26743639</v>
      </c>
      <c r="F13" s="62">
        <v>726228412</v>
      </c>
      <c r="G13" s="63">
        <v>735339186</v>
      </c>
      <c r="H13" s="64">
        <f t="shared" si="1"/>
        <v>9110774</v>
      </c>
      <c r="I13" s="64">
        <v>767694105</v>
      </c>
      <c r="J13" s="29">
        <f t="shared" si="2"/>
        <v>3.9389331805726164</v>
      </c>
      <c r="K13" s="30">
        <f t="shared" si="3"/>
        <v>1.2545328507472384</v>
      </c>
      <c r="L13" s="83">
        <v>163124745</v>
      </c>
      <c r="M13" s="84">
        <v>169329221</v>
      </c>
      <c r="N13" s="31">
        <f t="shared" si="4"/>
        <v>16.39459359767888</v>
      </c>
      <c r="O13" s="30">
        <f t="shared" si="5"/>
        <v>5.380509014448251</v>
      </c>
      <c r="P13" s="5"/>
      <c r="Q13" s="32"/>
    </row>
    <row r="14" spans="1:17" ht="12.75">
      <c r="A14" s="2" t="s">
        <v>16</v>
      </c>
      <c r="B14" s="28" t="s">
        <v>24</v>
      </c>
      <c r="C14" s="62">
        <v>23396953</v>
      </c>
      <c r="D14" s="63">
        <v>61331116</v>
      </c>
      <c r="E14" s="64">
        <f t="shared" si="0"/>
        <v>37934163</v>
      </c>
      <c r="F14" s="62">
        <v>24520012</v>
      </c>
      <c r="G14" s="63">
        <v>80062437</v>
      </c>
      <c r="H14" s="64">
        <f t="shared" si="1"/>
        <v>55542425</v>
      </c>
      <c r="I14" s="64">
        <v>60127443</v>
      </c>
      <c r="J14" s="29">
        <f t="shared" si="2"/>
        <v>162.13291961564397</v>
      </c>
      <c r="K14" s="30">
        <f t="shared" si="3"/>
        <v>226.51875129588026</v>
      </c>
      <c r="L14" s="83">
        <v>163124745</v>
      </c>
      <c r="M14" s="84">
        <v>169329221</v>
      </c>
      <c r="N14" s="31">
        <f t="shared" si="4"/>
        <v>23.25469566251276</v>
      </c>
      <c r="O14" s="30">
        <f t="shared" si="5"/>
        <v>32.80144128224626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163124745</v>
      </c>
      <c r="M15" s="84">
        <v>169329221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571953835</v>
      </c>
      <c r="D16" s="63">
        <v>624018012</v>
      </c>
      <c r="E16" s="64">
        <f t="shared" si="0"/>
        <v>52064177</v>
      </c>
      <c r="F16" s="62">
        <v>599407620</v>
      </c>
      <c r="G16" s="63">
        <v>679555615</v>
      </c>
      <c r="H16" s="64">
        <f t="shared" si="1"/>
        <v>80147995</v>
      </c>
      <c r="I16" s="64">
        <v>740036064</v>
      </c>
      <c r="J16" s="29">
        <f t="shared" si="2"/>
        <v>9.102863520444792</v>
      </c>
      <c r="K16" s="30">
        <f t="shared" si="3"/>
        <v>13.371200552972617</v>
      </c>
      <c r="L16" s="83">
        <v>163124745</v>
      </c>
      <c r="M16" s="84">
        <v>169329221</v>
      </c>
      <c r="N16" s="31">
        <f t="shared" si="4"/>
        <v>31.91678675114557</v>
      </c>
      <c r="O16" s="30">
        <f t="shared" si="5"/>
        <v>47.332642603960245</v>
      </c>
      <c r="P16" s="5"/>
      <c r="Q16" s="32"/>
    </row>
    <row r="17" spans="1:17" ht="12.75">
      <c r="A17" s="2" t="s">
        <v>16</v>
      </c>
      <c r="B17" s="28" t="s">
        <v>26</v>
      </c>
      <c r="C17" s="62">
        <v>727396318</v>
      </c>
      <c r="D17" s="63">
        <v>773779084</v>
      </c>
      <c r="E17" s="64">
        <f t="shared" si="0"/>
        <v>46382766</v>
      </c>
      <c r="F17" s="62">
        <v>766655976</v>
      </c>
      <c r="G17" s="63">
        <v>791184003</v>
      </c>
      <c r="H17" s="64">
        <f t="shared" si="1"/>
        <v>24528027</v>
      </c>
      <c r="I17" s="64">
        <v>794984621</v>
      </c>
      <c r="J17" s="41">
        <f t="shared" si="2"/>
        <v>6.376546712187234</v>
      </c>
      <c r="K17" s="30">
        <f t="shared" si="3"/>
        <v>3.1993524824490507</v>
      </c>
      <c r="L17" s="87">
        <v>163124745</v>
      </c>
      <c r="M17" s="84">
        <v>169329221</v>
      </c>
      <c r="N17" s="31">
        <f t="shared" si="4"/>
        <v>28.433923988662784</v>
      </c>
      <c r="O17" s="30">
        <f t="shared" si="5"/>
        <v>14.485407099345245</v>
      </c>
      <c r="P17" s="5"/>
      <c r="Q17" s="32"/>
    </row>
    <row r="18" spans="1:17" ht="16.5">
      <c r="A18" s="2" t="s">
        <v>16</v>
      </c>
      <c r="B18" s="33" t="s">
        <v>27</v>
      </c>
      <c r="C18" s="65">
        <v>2001703508</v>
      </c>
      <c r="D18" s="66">
        <v>2164828253</v>
      </c>
      <c r="E18" s="67">
        <f t="shared" si="0"/>
        <v>163124745</v>
      </c>
      <c r="F18" s="65">
        <v>2116812020</v>
      </c>
      <c r="G18" s="66">
        <v>2286141241</v>
      </c>
      <c r="H18" s="67">
        <f t="shared" si="1"/>
        <v>169329221</v>
      </c>
      <c r="I18" s="67">
        <v>2362842233</v>
      </c>
      <c r="J18" s="42">
        <f t="shared" si="2"/>
        <v>8.149296054488406</v>
      </c>
      <c r="K18" s="35">
        <f t="shared" si="3"/>
        <v>7.999256400669909</v>
      </c>
      <c r="L18" s="88">
        <v>163124745</v>
      </c>
      <c r="M18" s="86">
        <v>169329221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-117170728</v>
      </c>
      <c r="D19" s="72">
        <v>-171023324</v>
      </c>
      <c r="E19" s="73">
        <f t="shared" si="0"/>
        <v>-53852596</v>
      </c>
      <c r="F19" s="74">
        <v>-101498085</v>
      </c>
      <c r="G19" s="75">
        <v>-175251401</v>
      </c>
      <c r="H19" s="76">
        <f t="shared" si="1"/>
        <v>-73753316</v>
      </c>
      <c r="I19" s="76">
        <v>-157389682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340000000</v>
      </c>
      <c r="D22" s="63">
        <v>200000000</v>
      </c>
      <c r="E22" s="64">
        <f t="shared" si="0"/>
        <v>-140000000</v>
      </c>
      <c r="F22" s="62">
        <v>300000000</v>
      </c>
      <c r="G22" s="63">
        <v>191000000</v>
      </c>
      <c r="H22" s="64">
        <f t="shared" si="1"/>
        <v>-109000000</v>
      </c>
      <c r="I22" s="64">
        <v>0</v>
      </c>
      <c r="J22" s="29">
        <f t="shared" si="2"/>
        <v>-41.17647058823529</v>
      </c>
      <c r="K22" s="30">
        <f t="shared" si="3"/>
        <v>-36.333333333333336</v>
      </c>
      <c r="L22" s="83">
        <v>-90600920</v>
      </c>
      <c r="M22" s="84">
        <v>-91616021</v>
      </c>
      <c r="N22" s="31">
        <f t="shared" si="4"/>
        <v>154.52381719744125</v>
      </c>
      <c r="O22" s="30">
        <f t="shared" si="5"/>
        <v>118.9748242831895</v>
      </c>
      <c r="P22" s="5"/>
      <c r="Q22" s="32"/>
    </row>
    <row r="23" spans="1:17" ht="12.75">
      <c r="A23" s="6" t="s">
        <v>16</v>
      </c>
      <c r="B23" s="28" t="s">
        <v>31</v>
      </c>
      <c r="C23" s="62">
        <v>263243728</v>
      </c>
      <c r="D23" s="63">
        <v>234181328</v>
      </c>
      <c r="E23" s="64">
        <f t="shared" si="0"/>
        <v>-29062400</v>
      </c>
      <c r="F23" s="62">
        <v>280284815</v>
      </c>
      <c r="G23" s="63">
        <v>209120314</v>
      </c>
      <c r="H23" s="64">
        <f t="shared" si="1"/>
        <v>-71164501</v>
      </c>
      <c r="I23" s="64">
        <v>176479711</v>
      </c>
      <c r="J23" s="29">
        <f t="shared" si="2"/>
        <v>-11.040111086711248</v>
      </c>
      <c r="K23" s="30">
        <f t="shared" si="3"/>
        <v>-25.390066529290927</v>
      </c>
      <c r="L23" s="83">
        <v>-90600920</v>
      </c>
      <c r="M23" s="84">
        <v>-91616021</v>
      </c>
      <c r="N23" s="31">
        <f t="shared" si="4"/>
        <v>32.07737846370655</v>
      </c>
      <c r="O23" s="30">
        <f t="shared" si="5"/>
        <v>77.67691744656756</v>
      </c>
      <c r="P23" s="5"/>
      <c r="Q23" s="32"/>
    </row>
    <row r="24" spans="1:17" ht="12.75">
      <c r="A24" s="6" t="s">
        <v>16</v>
      </c>
      <c r="B24" s="28" t="s">
        <v>32</v>
      </c>
      <c r="C24" s="62">
        <v>98747800</v>
      </c>
      <c r="D24" s="63">
        <v>177209280</v>
      </c>
      <c r="E24" s="64">
        <f t="shared" si="0"/>
        <v>78461480</v>
      </c>
      <c r="F24" s="62">
        <v>100776000</v>
      </c>
      <c r="G24" s="63">
        <v>189324480</v>
      </c>
      <c r="H24" s="64">
        <f t="shared" si="1"/>
        <v>88548480</v>
      </c>
      <c r="I24" s="64">
        <v>157567040</v>
      </c>
      <c r="J24" s="29">
        <f t="shared" si="2"/>
        <v>79.4564334597834</v>
      </c>
      <c r="K24" s="30">
        <f t="shared" si="3"/>
        <v>87.86663491307453</v>
      </c>
      <c r="L24" s="83">
        <v>-90600920</v>
      </c>
      <c r="M24" s="84">
        <v>-91616021</v>
      </c>
      <c r="N24" s="31">
        <f t="shared" si="4"/>
        <v>-86.60119566114781</v>
      </c>
      <c r="O24" s="30">
        <f t="shared" si="5"/>
        <v>-96.65174172975706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-90600920</v>
      </c>
      <c r="M25" s="84">
        <v>-91616021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701991528</v>
      </c>
      <c r="D26" s="66">
        <v>611390608</v>
      </c>
      <c r="E26" s="67">
        <f t="shared" si="0"/>
        <v>-90600920</v>
      </c>
      <c r="F26" s="65">
        <v>681060815</v>
      </c>
      <c r="G26" s="66">
        <v>589444794</v>
      </c>
      <c r="H26" s="67">
        <f t="shared" si="1"/>
        <v>-91616021</v>
      </c>
      <c r="I26" s="67">
        <v>334046751</v>
      </c>
      <c r="J26" s="42">
        <f t="shared" si="2"/>
        <v>-12.906269717830554</v>
      </c>
      <c r="K26" s="35">
        <f t="shared" si="3"/>
        <v>-13.451958912068667</v>
      </c>
      <c r="L26" s="88">
        <v>-90600920</v>
      </c>
      <c r="M26" s="86">
        <v>-91616021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234366384</v>
      </c>
      <c r="D28" s="63">
        <v>132218707</v>
      </c>
      <c r="E28" s="64">
        <f t="shared" si="0"/>
        <v>-102147677</v>
      </c>
      <c r="F28" s="62">
        <v>301913970</v>
      </c>
      <c r="G28" s="63">
        <v>243300000</v>
      </c>
      <c r="H28" s="64">
        <f t="shared" si="1"/>
        <v>-58613970</v>
      </c>
      <c r="I28" s="64">
        <v>65480000</v>
      </c>
      <c r="J28" s="29">
        <f t="shared" si="2"/>
        <v>-43.5846110933725</v>
      </c>
      <c r="K28" s="30">
        <f t="shared" si="3"/>
        <v>-19.414129793331526</v>
      </c>
      <c r="L28" s="83">
        <v>-90600920</v>
      </c>
      <c r="M28" s="84">
        <v>-91616021</v>
      </c>
      <c r="N28" s="31">
        <f t="shared" si="4"/>
        <v>112.74463548493767</v>
      </c>
      <c r="O28" s="30">
        <f t="shared" si="5"/>
        <v>63.977860378808636</v>
      </c>
      <c r="P28" s="5"/>
      <c r="Q28" s="32"/>
    </row>
    <row r="29" spans="1:17" ht="12.75">
      <c r="A29" s="6" t="s">
        <v>16</v>
      </c>
      <c r="B29" s="28" t="s">
        <v>36</v>
      </c>
      <c r="C29" s="62">
        <v>169343244</v>
      </c>
      <c r="D29" s="63">
        <v>151352844</v>
      </c>
      <c r="E29" s="64">
        <f t="shared" si="0"/>
        <v>-17990400</v>
      </c>
      <c r="F29" s="62">
        <v>71788245</v>
      </c>
      <c r="G29" s="63">
        <v>79186314</v>
      </c>
      <c r="H29" s="64">
        <f t="shared" si="1"/>
        <v>7398069</v>
      </c>
      <c r="I29" s="64">
        <v>53864823</v>
      </c>
      <c r="J29" s="29">
        <f t="shared" si="2"/>
        <v>-10.623630193360416</v>
      </c>
      <c r="K29" s="30">
        <f t="shared" si="3"/>
        <v>10.30540445723391</v>
      </c>
      <c r="L29" s="83">
        <v>-90600920</v>
      </c>
      <c r="M29" s="84">
        <v>-91616021</v>
      </c>
      <c r="N29" s="31">
        <f t="shared" si="4"/>
        <v>19.856752006491764</v>
      </c>
      <c r="O29" s="30">
        <f t="shared" si="5"/>
        <v>-8.075082195503775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-90600920</v>
      </c>
      <c r="M30" s="84">
        <v>-91616021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91937800</v>
      </c>
      <c r="D31" s="63">
        <v>67440000</v>
      </c>
      <c r="E31" s="64">
        <f t="shared" si="0"/>
        <v>-24497800</v>
      </c>
      <c r="F31" s="62">
        <v>109946000</v>
      </c>
      <c r="G31" s="63">
        <v>84784480</v>
      </c>
      <c r="H31" s="64">
        <f t="shared" si="1"/>
        <v>-25161520</v>
      </c>
      <c r="I31" s="64">
        <v>62204240</v>
      </c>
      <c r="J31" s="29">
        <f t="shared" si="2"/>
        <v>-26.64605853087631</v>
      </c>
      <c r="K31" s="30">
        <f t="shared" si="3"/>
        <v>-22.885343714186966</v>
      </c>
      <c r="L31" s="83">
        <v>-90600920</v>
      </c>
      <c r="M31" s="84">
        <v>-91616021</v>
      </c>
      <c r="N31" s="31">
        <f t="shared" si="4"/>
        <v>27.03923977813912</v>
      </c>
      <c r="O31" s="30">
        <f t="shared" si="5"/>
        <v>27.46410477704549</v>
      </c>
      <c r="P31" s="5"/>
      <c r="Q31" s="32"/>
    </row>
    <row r="32" spans="1:17" ht="12.75">
      <c r="A32" s="6" t="s">
        <v>16</v>
      </c>
      <c r="B32" s="28" t="s">
        <v>39</v>
      </c>
      <c r="C32" s="62">
        <v>206344100</v>
      </c>
      <c r="D32" s="63">
        <v>260379057</v>
      </c>
      <c r="E32" s="64">
        <f t="shared" si="0"/>
        <v>54034957</v>
      </c>
      <c r="F32" s="62">
        <v>197412600</v>
      </c>
      <c r="G32" s="63">
        <v>182174000</v>
      </c>
      <c r="H32" s="64">
        <f t="shared" si="1"/>
        <v>-15238600</v>
      </c>
      <c r="I32" s="64">
        <v>152497688</v>
      </c>
      <c r="J32" s="29">
        <f t="shared" si="2"/>
        <v>26.186819492294667</v>
      </c>
      <c r="K32" s="30">
        <f t="shared" si="3"/>
        <v>-7.719162809263441</v>
      </c>
      <c r="L32" s="83">
        <v>-90600920</v>
      </c>
      <c r="M32" s="84">
        <v>-91616021</v>
      </c>
      <c r="N32" s="31">
        <f t="shared" si="4"/>
        <v>-59.64062726956857</v>
      </c>
      <c r="O32" s="30">
        <f t="shared" si="5"/>
        <v>16.633117039649647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701991528</v>
      </c>
      <c r="D33" s="81">
        <v>611390608</v>
      </c>
      <c r="E33" s="82">
        <f t="shared" si="0"/>
        <v>-90600920</v>
      </c>
      <c r="F33" s="80">
        <v>681060815</v>
      </c>
      <c r="G33" s="81">
        <v>589444794</v>
      </c>
      <c r="H33" s="82">
        <f t="shared" si="1"/>
        <v>-91616021</v>
      </c>
      <c r="I33" s="82">
        <v>334046751</v>
      </c>
      <c r="J33" s="57">
        <f t="shared" si="2"/>
        <v>-12.906269717830554</v>
      </c>
      <c r="K33" s="58">
        <f t="shared" si="3"/>
        <v>-13.451958912068667</v>
      </c>
      <c r="L33" s="95">
        <v>-90600920</v>
      </c>
      <c r="M33" s="96">
        <v>-91616021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66859248</v>
      </c>
      <c r="D8" s="63">
        <v>66288348</v>
      </c>
      <c r="E8" s="64">
        <f>$D8-$C8</f>
        <v>-570900</v>
      </c>
      <c r="F8" s="62">
        <v>70469652</v>
      </c>
      <c r="G8" s="63">
        <v>69602748</v>
      </c>
      <c r="H8" s="64">
        <f>$G8-$F8</f>
        <v>-866904</v>
      </c>
      <c r="I8" s="64">
        <v>73082902</v>
      </c>
      <c r="J8" s="29">
        <f>IF(($C8=0),0,(($E8/$C8)*100))</f>
        <v>-0.8538833700313232</v>
      </c>
      <c r="K8" s="30">
        <f>IF(($F8=0),0,(($H8/$F8)*100))</f>
        <v>-1.2301806173244618</v>
      </c>
      <c r="L8" s="83">
        <v>-22485168</v>
      </c>
      <c r="M8" s="84">
        <v>-25498380</v>
      </c>
      <c r="N8" s="31">
        <f>IF(($L8=0),0,(($E8/$L8)*100))</f>
        <v>2.5390070467785697</v>
      </c>
      <c r="O8" s="30">
        <f>IF(($M8=0),0,(($H8/$M8)*100))</f>
        <v>3.399839519216515</v>
      </c>
      <c r="P8" s="5"/>
      <c r="Q8" s="32"/>
    </row>
    <row r="9" spans="1:17" ht="12.75">
      <c r="A9" s="2" t="s">
        <v>16</v>
      </c>
      <c r="B9" s="28" t="s">
        <v>19</v>
      </c>
      <c r="C9" s="62">
        <v>152040096</v>
      </c>
      <c r="D9" s="63">
        <v>138152004</v>
      </c>
      <c r="E9" s="64">
        <f>$D9-$C9</f>
        <v>-13888092</v>
      </c>
      <c r="F9" s="62">
        <v>160250280</v>
      </c>
      <c r="G9" s="63">
        <v>145010976</v>
      </c>
      <c r="H9" s="64">
        <f>$G9-$F9</f>
        <v>-15239304</v>
      </c>
      <c r="I9" s="64">
        <v>152363638</v>
      </c>
      <c r="J9" s="29">
        <f>IF(($C9=0),0,(($E9/$C9)*100))</f>
        <v>-9.134493048465322</v>
      </c>
      <c r="K9" s="30">
        <f>IF(($F9=0),0,(($H9/$F9)*100))</f>
        <v>-9.509689468249292</v>
      </c>
      <c r="L9" s="83">
        <v>-22485168</v>
      </c>
      <c r="M9" s="84">
        <v>-25498380</v>
      </c>
      <c r="N9" s="31">
        <f>IF(($L9=0),0,(($E9/$L9)*100))</f>
        <v>61.7655691965477</v>
      </c>
      <c r="O9" s="30">
        <f>IF(($M9=0),0,(($H9/$M9)*100))</f>
        <v>59.76577335501314</v>
      </c>
      <c r="P9" s="5"/>
      <c r="Q9" s="32"/>
    </row>
    <row r="10" spans="1:17" ht="12.75">
      <c r="A10" s="2" t="s">
        <v>16</v>
      </c>
      <c r="B10" s="28" t="s">
        <v>20</v>
      </c>
      <c r="C10" s="62">
        <v>120500424</v>
      </c>
      <c r="D10" s="63">
        <v>112474248</v>
      </c>
      <c r="E10" s="64">
        <f aca="true" t="shared" si="0" ref="E10:E33">$D10-$C10</f>
        <v>-8026176</v>
      </c>
      <c r="F10" s="62">
        <v>127007484</v>
      </c>
      <c r="G10" s="63">
        <v>117615312</v>
      </c>
      <c r="H10" s="64">
        <f aca="true" t="shared" si="1" ref="H10:H33">$G10-$F10</f>
        <v>-9392172</v>
      </c>
      <c r="I10" s="64">
        <v>157082650</v>
      </c>
      <c r="J10" s="29">
        <f aca="true" t="shared" si="2" ref="J10:J33">IF(($C10=0),0,(($E10/$C10)*100))</f>
        <v>-6.660703534122005</v>
      </c>
      <c r="K10" s="30">
        <f aca="true" t="shared" si="3" ref="K10:K33">IF(($F10=0),0,(($H10/$F10)*100))</f>
        <v>-7.394975244136007</v>
      </c>
      <c r="L10" s="83">
        <v>-22485168</v>
      </c>
      <c r="M10" s="84">
        <v>-25498380</v>
      </c>
      <c r="N10" s="31">
        <f aca="true" t="shared" si="4" ref="N10:N33">IF(($L10=0),0,(($E10/$L10)*100))</f>
        <v>35.69542375667373</v>
      </c>
      <c r="O10" s="30">
        <f aca="true" t="shared" si="5" ref="O10:O33">IF(($M10=0),0,(($H10/$M10)*100))</f>
        <v>36.83438712577034</v>
      </c>
      <c r="P10" s="5"/>
      <c r="Q10" s="32"/>
    </row>
    <row r="11" spans="1:17" ht="16.5">
      <c r="A11" s="6" t="s">
        <v>16</v>
      </c>
      <c r="B11" s="33" t="s">
        <v>21</v>
      </c>
      <c r="C11" s="65">
        <v>339399768</v>
      </c>
      <c r="D11" s="66">
        <v>316914600</v>
      </c>
      <c r="E11" s="67">
        <f t="shared" si="0"/>
        <v>-22485168</v>
      </c>
      <c r="F11" s="65">
        <v>357727416</v>
      </c>
      <c r="G11" s="66">
        <v>332229036</v>
      </c>
      <c r="H11" s="67">
        <f t="shared" si="1"/>
        <v>-25498380</v>
      </c>
      <c r="I11" s="67">
        <v>382529190</v>
      </c>
      <c r="J11" s="34">
        <f t="shared" si="2"/>
        <v>-6.624980368283576</v>
      </c>
      <c r="K11" s="35">
        <f t="shared" si="3"/>
        <v>-7.1278797373472775</v>
      </c>
      <c r="L11" s="85">
        <v>-22485168</v>
      </c>
      <c r="M11" s="86">
        <v>-25498380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113196072</v>
      </c>
      <c r="D13" s="63">
        <v>113911536</v>
      </c>
      <c r="E13" s="64">
        <f t="shared" si="0"/>
        <v>715464</v>
      </c>
      <c r="F13" s="62">
        <v>119308836</v>
      </c>
      <c r="G13" s="63">
        <v>119607216</v>
      </c>
      <c r="H13" s="64">
        <f t="shared" si="1"/>
        <v>298380</v>
      </c>
      <c r="I13" s="64">
        <v>125587632</v>
      </c>
      <c r="J13" s="29">
        <f t="shared" si="2"/>
        <v>0.6320572678528986</v>
      </c>
      <c r="K13" s="30">
        <f t="shared" si="3"/>
        <v>0.2500904459414892</v>
      </c>
      <c r="L13" s="83">
        <v>19833396</v>
      </c>
      <c r="M13" s="84">
        <v>24671798</v>
      </c>
      <c r="N13" s="31">
        <f t="shared" si="4"/>
        <v>3.6073701145280412</v>
      </c>
      <c r="O13" s="30">
        <f t="shared" si="5"/>
        <v>1.209397061373476</v>
      </c>
      <c r="P13" s="5"/>
      <c r="Q13" s="32"/>
    </row>
    <row r="14" spans="1:17" ht="12.75">
      <c r="A14" s="2" t="s">
        <v>16</v>
      </c>
      <c r="B14" s="28" t="s">
        <v>24</v>
      </c>
      <c r="C14" s="62">
        <v>69400632</v>
      </c>
      <c r="D14" s="63">
        <v>68808024</v>
      </c>
      <c r="E14" s="64">
        <f t="shared" si="0"/>
        <v>-592608</v>
      </c>
      <c r="F14" s="62">
        <v>73148268</v>
      </c>
      <c r="G14" s="63">
        <v>71904384</v>
      </c>
      <c r="H14" s="64">
        <f t="shared" si="1"/>
        <v>-1243884</v>
      </c>
      <c r="I14" s="64">
        <v>75140076</v>
      </c>
      <c r="J14" s="29">
        <f t="shared" si="2"/>
        <v>-0.8538942411936536</v>
      </c>
      <c r="K14" s="30">
        <f t="shared" si="3"/>
        <v>-1.700496859337804</v>
      </c>
      <c r="L14" s="83">
        <v>19833396</v>
      </c>
      <c r="M14" s="84">
        <v>24671798</v>
      </c>
      <c r="N14" s="31">
        <f t="shared" si="4"/>
        <v>-2.9879300549436922</v>
      </c>
      <c r="O14" s="30">
        <f t="shared" si="5"/>
        <v>-5.041724158085277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19833396</v>
      </c>
      <c r="M15" s="84">
        <v>24671798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62643876</v>
      </c>
      <c r="D16" s="63">
        <v>60000000</v>
      </c>
      <c r="E16" s="64">
        <f t="shared" si="0"/>
        <v>-2643876</v>
      </c>
      <c r="F16" s="62">
        <v>66026652</v>
      </c>
      <c r="G16" s="63">
        <v>64903884</v>
      </c>
      <c r="H16" s="64">
        <f t="shared" si="1"/>
        <v>-1122768</v>
      </c>
      <c r="I16" s="64">
        <v>67824552</v>
      </c>
      <c r="J16" s="29">
        <f t="shared" si="2"/>
        <v>-4.220485973760627</v>
      </c>
      <c r="K16" s="30">
        <f t="shared" si="3"/>
        <v>-1.7004769528523118</v>
      </c>
      <c r="L16" s="83">
        <v>19833396</v>
      </c>
      <c r="M16" s="84">
        <v>24671798</v>
      </c>
      <c r="N16" s="31">
        <f t="shared" si="4"/>
        <v>-13.330425107228233</v>
      </c>
      <c r="O16" s="30">
        <f t="shared" si="5"/>
        <v>-4.550815469549483</v>
      </c>
      <c r="P16" s="5"/>
      <c r="Q16" s="32"/>
    </row>
    <row r="17" spans="1:17" ht="12.75">
      <c r="A17" s="2" t="s">
        <v>16</v>
      </c>
      <c r="B17" s="28" t="s">
        <v>26</v>
      </c>
      <c r="C17" s="62">
        <v>134202648</v>
      </c>
      <c r="D17" s="63">
        <v>156557064</v>
      </c>
      <c r="E17" s="64">
        <f t="shared" si="0"/>
        <v>22354416</v>
      </c>
      <c r="F17" s="62">
        <v>141449508</v>
      </c>
      <c r="G17" s="63">
        <v>168189578</v>
      </c>
      <c r="H17" s="64">
        <f t="shared" si="1"/>
        <v>26740070</v>
      </c>
      <c r="I17" s="64">
        <v>174014038</v>
      </c>
      <c r="J17" s="41">
        <f t="shared" si="2"/>
        <v>16.657209327195986</v>
      </c>
      <c r="K17" s="30">
        <f t="shared" si="3"/>
        <v>18.904321674982423</v>
      </c>
      <c r="L17" s="87">
        <v>19833396</v>
      </c>
      <c r="M17" s="84">
        <v>24671798</v>
      </c>
      <c r="N17" s="31">
        <f t="shared" si="4"/>
        <v>112.71098504764387</v>
      </c>
      <c r="O17" s="30">
        <f t="shared" si="5"/>
        <v>108.3831425662613</v>
      </c>
      <c r="P17" s="5"/>
      <c r="Q17" s="32"/>
    </row>
    <row r="18" spans="1:17" ht="16.5">
      <c r="A18" s="2" t="s">
        <v>16</v>
      </c>
      <c r="B18" s="33" t="s">
        <v>27</v>
      </c>
      <c r="C18" s="65">
        <v>379443228</v>
      </c>
      <c r="D18" s="66">
        <v>399276624</v>
      </c>
      <c r="E18" s="67">
        <f t="shared" si="0"/>
        <v>19833396</v>
      </c>
      <c r="F18" s="65">
        <v>399933264</v>
      </c>
      <c r="G18" s="66">
        <v>424605062</v>
      </c>
      <c r="H18" s="67">
        <f t="shared" si="1"/>
        <v>24671798</v>
      </c>
      <c r="I18" s="67">
        <v>442566298</v>
      </c>
      <c r="J18" s="42">
        <f t="shared" si="2"/>
        <v>5.226973243017003</v>
      </c>
      <c r="K18" s="35">
        <f t="shared" si="3"/>
        <v>6.168978732411715</v>
      </c>
      <c r="L18" s="88">
        <v>19833396</v>
      </c>
      <c r="M18" s="86">
        <v>24671798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-40043460</v>
      </c>
      <c r="D19" s="72">
        <v>-82362024</v>
      </c>
      <c r="E19" s="73">
        <f t="shared" si="0"/>
        <v>-42318564</v>
      </c>
      <c r="F19" s="74">
        <v>-42205848</v>
      </c>
      <c r="G19" s="75">
        <v>-92376026</v>
      </c>
      <c r="H19" s="76">
        <f t="shared" si="1"/>
        <v>-50170178</v>
      </c>
      <c r="I19" s="76">
        <v>-60037108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12192828</v>
      </c>
      <c r="M22" s="84">
        <v>-12094416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28668792</v>
      </c>
      <c r="D23" s="63">
        <v>28063464</v>
      </c>
      <c r="E23" s="64">
        <f t="shared" si="0"/>
        <v>-605328</v>
      </c>
      <c r="F23" s="62">
        <v>30216912</v>
      </c>
      <c r="G23" s="63">
        <v>6500004</v>
      </c>
      <c r="H23" s="64">
        <f t="shared" si="1"/>
        <v>-23716908</v>
      </c>
      <c r="I23" s="64">
        <v>6699996</v>
      </c>
      <c r="J23" s="29">
        <f t="shared" si="2"/>
        <v>-2.1114527602000113</v>
      </c>
      <c r="K23" s="30">
        <f t="shared" si="3"/>
        <v>-78.48885418867421</v>
      </c>
      <c r="L23" s="83">
        <v>12192828</v>
      </c>
      <c r="M23" s="84">
        <v>-12094416</v>
      </c>
      <c r="N23" s="31">
        <f t="shared" si="4"/>
        <v>-4.964623465532361</v>
      </c>
      <c r="O23" s="30">
        <f t="shared" si="5"/>
        <v>196.09800092869304</v>
      </c>
      <c r="P23" s="5"/>
      <c r="Q23" s="32"/>
    </row>
    <row r="24" spans="1:17" ht="12.75">
      <c r="A24" s="6" t="s">
        <v>16</v>
      </c>
      <c r="B24" s="28" t="s">
        <v>32</v>
      </c>
      <c r="C24" s="62">
        <v>59295540</v>
      </c>
      <c r="D24" s="63">
        <v>72093696</v>
      </c>
      <c r="E24" s="64">
        <f t="shared" si="0"/>
        <v>12798156</v>
      </c>
      <c r="F24" s="62">
        <v>62377512</v>
      </c>
      <c r="G24" s="63">
        <v>74000004</v>
      </c>
      <c r="H24" s="64">
        <f t="shared" si="1"/>
        <v>11622492</v>
      </c>
      <c r="I24" s="64">
        <v>77700000</v>
      </c>
      <c r="J24" s="29">
        <f t="shared" si="2"/>
        <v>21.583673915441196</v>
      </c>
      <c r="K24" s="30">
        <f t="shared" si="3"/>
        <v>18.632503329084365</v>
      </c>
      <c r="L24" s="83">
        <v>12192828</v>
      </c>
      <c r="M24" s="84">
        <v>-12094416</v>
      </c>
      <c r="N24" s="31">
        <f t="shared" si="4"/>
        <v>104.96462346553237</v>
      </c>
      <c r="O24" s="30">
        <f t="shared" si="5"/>
        <v>-96.09800092869304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12192828</v>
      </c>
      <c r="M25" s="84">
        <v>-12094416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87964332</v>
      </c>
      <c r="D26" s="66">
        <v>100157160</v>
      </c>
      <c r="E26" s="67">
        <f t="shared" si="0"/>
        <v>12192828</v>
      </c>
      <c r="F26" s="65">
        <v>92594424</v>
      </c>
      <c r="G26" s="66">
        <v>80500008</v>
      </c>
      <c r="H26" s="67">
        <f t="shared" si="1"/>
        <v>-12094416</v>
      </c>
      <c r="I26" s="67">
        <v>84399996</v>
      </c>
      <c r="J26" s="42">
        <f t="shared" si="2"/>
        <v>13.861104521318937</v>
      </c>
      <c r="K26" s="35">
        <f t="shared" si="3"/>
        <v>-13.061710929807177</v>
      </c>
      <c r="L26" s="88">
        <v>12192828</v>
      </c>
      <c r="M26" s="86">
        <v>-12094416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21527028</v>
      </c>
      <c r="D28" s="63">
        <v>19331004</v>
      </c>
      <c r="E28" s="64">
        <f t="shared" si="0"/>
        <v>-2196024</v>
      </c>
      <c r="F28" s="62">
        <v>22569480</v>
      </c>
      <c r="G28" s="63">
        <v>45000000</v>
      </c>
      <c r="H28" s="64">
        <f t="shared" si="1"/>
        <v>22430520</v>
      </c>
      <c r="I28" s="64">
        <v>47250000</v>
      </c>
      <c r="J28" s="29">
        <f t="shared" si="2"/>
        <v>-10.201240970188733</v>
      </c>
      <c r="K28" s="30">
        <f t="shared" si="3"/>
        <v>99.3843012776546</v>
      </c>
      <c r="L28" s="83">
        <v>12192828</v>
      </c>
      <c r="M28" s="84">
        <v>-12094416</v>
      </c>
      <c r="N28" s="31">
        <f t="shared" si="4"/>
        <v>-18.01078470064533</v>
      </c>
      <c r="O28" s="30">
        <f t="shared" si="5"/>
        <v>-185.46178666253914</v>
      </c>
      <c r="P28" s="5"/>
      <c r="Q28" s="32"/>
    </row>
    <row r="29" spans="1:17" ht="12.75">
      <c r="A29" s="6" t="s">
        <v>16</v>
      </c>
      <c r="B29" s="28" t="s">
        <v>36</v>
      </c>
      <c r="C29" s="62">
        <v>17601804</v>
      </c>
      <c r="D29" s="63">
        <v>37470720</v>
      </c>
      <c r="E29" s="64">
        <f t="shared" si="0"/>
        <v>19868916</v>
      </c>
      <c r="F29" s="62">
        <v>18552300</v>
      </c>
      <c r="G29" s="63">
        <v>29000004</v>
      </c>
      <c r="H29" s="64">
        <f t="shared" si="1"/>
        <v>10447704</v>
      </c>
      <c r="I29" s="64">
        <v>30450000</v>
      </c>
      <c r="J29" s="29">
        <f t="shared" si="2"/>
        <v>112.87999798202502</v>
      </c>
      <c r="K29" s="30">
        <f t="shared" si="3"/>
        <v>56.31487201047849</v>
      </c>
      <c r="L29" s="83">
        <v>12192828</v>
      </c>
      <c r="M29" s="84">
        <v>-12094416</v>
      </c>
      <c r="N29" s="31">
        <f t="shared" si="4"/>
        <v>162.95576383099964</v>
      </c>
      <c r="O29" s="30">
        <f t="shared" si="5"/>
        <v>-86.38452654514282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12192828</v>
      </c>
      <c r="M30" s="84">
        <v>-12094416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38717100</v>
      </c>
      <c r="D31" s="63">
        <v>13879888</v>
      </c>
      <c r="E31" s="64">
        <f t="shared" si="0"/>
        <v>-24837212</v>
      </c>
      <c r="F31" s="62">
        <v>40807860</v>
      </c>
      <c r="G31" s="63">
        <v>0</v>
      </c>
      <c r="H31" s="64">
        <f t="shared" si="1"/>
        <v>-40807860</v>
      </c>
      <c r="I31" s="64">
        <v>0</v>
      </c>
      <c r="J31" s="29">
        <f t="shared" si="2"/>
        <v>-64.15049680890355</v>
      </c>
      <c r="K31" s="30">
        <f t="shared" si="3"/>
        <v>-100</v>
      </c>
      <c r="L31" s="83">
        <v>12192828</v>
      </c>
      <c r="M31" s="84">
        <v>-12094416</v>
      </c>
      <c r="N31" s="31">
        <f t="shared" si="4"/>
        <v>-203.70345583485636</v>
      </c>
      <c r="O31" s="30">
        <f t="shared" si="5"/>
        <v>337.4107522016772</v>
      </c>
      <c r="P31" s="5"/>
      <c r="Q31" s="32"/>
    </row>
    <row r="32" spans="1:17" ht="12.75">
      <c r="A32" s="6" t="s">
        <v>16</v>
      </c>
      <c r="B32" s="28" t="s">
        <v>39</v>
      </c>
      <c r="C32" s="62">
        <v>10118400</v>
      </c>
      <c r="D32" s="63">
        <v>29475548</v>
      </c>
      <c r="E32" s="64">
        <f t="shared" si="0"/>
        <v>19357148</v>
      </c>
      <c r="F32" s="62">
        <v>10664784</v>
      </c>
      <c r="G32" s="63">
        <v>6500004</v>
      </c>
      <c r="H32" s="64">
        <f t="shared" si="1"/>
        <v>-4164780</v>
      </c>
      <c r="I32" s="64">
        <v>6699996</v>
      </c>
      <c r="J32" s="29">
        <f t="shared" si="2"/>
        <v>191.30641208096142</v>
      </c>
      <c r="K32" s="30">
        <f t="shared" si="3"/>
        <v>-39.05170512595473</v>
      </c>
      <c r="L32" s="83">
        <v>12192828</v>
      </c>
      <c r="M32" s="84">
        <v>-12094416</v>
      </c>
      <c r="N32" s="31">
        <f t="shared" si="4"/>
        <v>158.75847670450202</v>
      </c>
      <c r="O32" s="30">
        <f t="shared" si="5"/>
        <v>34.435561006004754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87964332</v>
      </c>
      <c r="D33" s="81">
        <v>100157160</v>
      </c>
      <c r="E33" s="82">
        <f t="shared" si="0"/>
        <v>12192828</v>
      </c>
      <c r="F33" s="80">
        <v>92594424</v>
      </c>
      <c r="G33" s="81">
        <v>80500008</v>
      </c>
      <c r="H33" s="82">
        <f t="shared" si="1"/>
        <v>-12094416</v>
      </c>
      <c r="I33" s="82">
        <v>84399996</v>
      </c>
      <c r="J33" s="57">
        <f t="shared" si="2"/>
        <v>13.861104521318937</v>
      </c>
      <c r="K33" s="58">
        <f t="shared" si="3"/>
        <v>-13.061710929807177</v>
      </c>
      <c r="L33" s="95">
        <v>12192828</v>
      </c>
      <c r="M33" s="96">
        <v>-12094416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54453900</v>
      </c>
      <c r="D8" s="63">
        <v>42971856</v>
      </c>
      <c r="E8" s="64">
        <f>$D8-$C8</f>
        <v>-11482044</v>
      </c>
      <c r="F8" s="62">
        <v>56958780</v>
      </c>
      <c r="G8" s="63">
        <v>44776668</v>
      </c>
      <c r="H8" s="64">
        <f>$G8-$F8</f>
        <v>-12182112</v>
      </c>
      <c r="I8" s="64">
        <v>46746840</v>
      </c>
      <c r="J8" s="29">
        <f>IF(($C8=0),0,(($E8/$C8)*100))</f>
        <v>-21.085806526254316</v>
      </c>
      <c r="K8" s="30">
        <f>IF(($F8=0),0,(($H8/$F8)*100))</f>
        <v>-21.38759292246077</v>
      </c>
      <c r="L8" s="83">
        <v>-19657255</v>
      </c>
      <c r="M8" s="84">
        <v>-38372964</v>
      </c>
      <c r="N8" s="31">
        <f>IF(($L8=0),0,(($E8/$L8)*100))</f>
        <v>58.41122781385295</v>
      </c>
      <c r="O8" s="30">
        <f>IF(($M8=0),0,(($H8/$M8)*100))</f>
        <v>31.746601591683145</v>
      </c>
      <c r="P8" s="5"/>
      <c r="Q8" s="32"/>
    </row>
    <row r="9" spans="1:17" ht="12.75">
      <c r="A9" s="2" t="s">
        <v>16</v>
      </c>
      <c r="B9" s="28" t="s">
        <v>19</v>
      </c>
      <c r="C9" s="62">
        <v>125737011</v>
      </c>
      <c r="D9" s="63">
        <v>125466024</v>
      </c>
      <c r="E9" s="64">
        <f>$D9-$C9</f>
        <v>-270987</v>
      </c>
      <c r="F9" s="62">
        <v>140142211</v>
      </c>
      <c r="G9" s="63">
        <v>130735608</v>
      </c>
      <c r="H9" s="64">
        <f>$G9-$F9</f>
        <v>-9406603</v>
      </c>
      <c r="I9" s="64">
        <v>136487964</v>
      </c>
      <c r="J9" s="29">
        <f>IF(($C9=0),0,(($E9/$C9)*100))</f>
        <v>-0.2155188817077893</v>
      </c>
      <c r="K9" s="30">
        <f>IF(($F9=0),0,(($H9/$F9)*100))</f>
        <v>-6.712183954340495</v>
      </c>
      <c r="L9" s="83">
        <v>-19657255</v>
      </c>
      <c r="M9" s="84">
        <v>-38372964</v>
      </c>
      <c r="N9" s="31">
        <f>IF(($L9=0),0,(($E9/$L9)*100))</f>
        <v>1.3785597226062338</v>
      </c>
      <c r="O9" s="30">
        <f>IF(($M9=0),0,(($H9/$M9)*100))</f>
        <v>24.513621100522755</v>
      </c>
      <c r="P9" s="5"/>
      <c r="Q9" s="32"/>
    </row>
    <row r="10" spans="1:17" ht="12.75">
      <c r="A10" s="2" t="s">
        <v>16</v>
      </c>
      <c r="B10" s="28" t="s">
        <v>20</v>
      </c>
      <c r="C10" s="62">
        <v>564116692</v>
      </c>
      <c r="D10" s="63">
        <v>556212468</v>
      </c>
      <c r="E10" s="64">
        <f aca="true" t="shared" si="0" ref="E10:E33">$D10-$C10</f>
        <v>-7904224</v>
      </c>
      <c r="F10" s="62">
        <v>603322721</v>
      </c>
      <c r="G10" s="63">
        <v>586538472</v>
      </c>
      <c r="H10" s="64">
        <f aca="true" t="shared" si="1" ref="H10:H33">$G10-$F10</f>
        <v>-16784249</v>
      </c>
      <c r="I10" s="64">
        <v>587603192</v>
      </c>
      <c r="J10" s="29">
        <f aca="true" t="shared" si="2" ref="J10:J33">IF(($C10=0),0,(($E10/$C10)*100))</f>
        <v>-1.4011682533230199</v>
      </c>
      <c r="K10" s="30">
        <f aca="true" t="shared" si="3" ref="K10:K33">IF(($F10=0),0,(($H10/$F10)*100))</f>
        <v>-2.781968657202287</v>
      </c>
      <c r="L10" s="83">
        <v>-19657255</v>
      </c>
      <c r="M10" s="84">
        <v>-38372964</v>
      </c>
      <c r="N10" s="31">
        <f aca="true" t="shared" si="4" ref="N10:N33">IF(($L10=0),0,(($E10/$L10)*100))</f>
        <v>40.21021246354082</v>
      </c>
      <c r="O10" s="30">
        <f aca="true" t="shared" si="5" ref="O10:O33">IF(($M10=0),0,(($H10/$M10)*100))</f>
        <v>43.7397773077941</v>
      </c>
      <c r="P10" s="5"/>
      <c r="Q10" s="32"/>
    </row>
    <row r="11" spans="1:17" ht="16.5">
      <c r="A11" s="6" t="s">
        <v>16</v>
      </c>
      <c r="B11" s="33" t="s">
        <v>21</v>
      </c>
      <c r="C11" s="65">
        <v>744307603</v>
      </c>
      <c r="D11" s="66">
        <v>724650348</v>
      </c>
      <c r="E11" s="67">
        <f t="shared" si="0"/>
        <v>-19657255</v>
      </c>
      <c r="F11" s="65">
        <v>800423712</v>
      </c>
      <c r="G11" s="66">
        <v>762050748</v>
      </c>
      <c r="H11" s="67">
        <f t="shared" si="1"/>
        <v>-38372964</v>
      </c>
      <c r="I11" s="67">
        <v>770837996</v>
      </c>
      <c r="J11" s="34">
        <f t="shared" si="2"/>
        <v>-2.6410122536394405</v>
      </c>
      <c r="K11" s="35">
        <f t="shared" si="3"/>
        <v>-4.7940813627470344</v>
      </c>
      <c r="L11" s="85">
        <v>-19657255</v>
      </c>
      <c r="M11" s="86">
        <v>-38372964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167800918</v>
      </c>
      <c r="D13" s="63">
        <v>166375140</v>
      </c>
      <c r="E13" s="64">
        <f t="shared" si="0"/>
        <v>-1425778</v>
      </c>
      <c r="F13" s="62">
        <v>175519269</v>
      </c>
      <c r="G13" s="63">
        <v>171512148</v>
      </c>
      <c r="H13" s="64">
        <f t="shared" si="1"/>
        <v>-4007121</v>
      </c>
      <c r="I13" s="64">
        <v>179232660</v>
      </c>
      <c r="J13" s="29">
        <f t="shared" si="2"/>
        <v>-0.8496842669239748</v>
      </c>
      <c r="K13" s="30">
        <f t="shared" si="3"/>
        <v>-2.283009166361102</v>
      </c>
      <c r="L13" s="83">
        <v>109774861</v>
      </c>
      <c r="M13" s="84">
        <v>98855051</v>
      </c>
      <c r="N13" s="31">
        <f t="shared" si="4"/>
        <v>-1.2988201369710686</v>
      </c>
      <c r="O13" s="30">
        <f t="shared" si="5"/>
        <v>-4.0535318726404785</v>
      </c>
      <c r="P13" s="5"/>
      <c r="Q13" s="32"/>
    </row>
    <row r="14" spans="1:17" ht="12.75">
      <c r="A14" s="2" t="s">
        <v>16</v>
      </c>
      <c r="B14" s="28" t="s">
        <v>24</v>
      </c>
      <c r="C14" s="62">
        <v>214727180</v>
      </c>
      <c r="D14" s="63">
        <v>305555232</v>
      </c>
      <c r="E14" s="64">
        <f t="shared" si="0"/>
        <v>90828052</v>
      </c>
      <c r="F14" s="62">
        <v>225261112</v>
      </c>
      <c r="G14" s="63">
        <v>318385404</v>
      </c>
      <c r="H14" s="64">
        <f t="shared" si="1"/>
        <v>93124292</v>
      </c>
      <c r="I14" s="64">
        <v>332394372</v>
      </c>
      <c r="J14" s="29">
        <f t="shared" si="2"/>
        <v>42.2992804171321</v>
      </c>
      <c r="K14" s="30">
        <f t="shared" si="3"/>
        <v>41.340598549473555</v>
      </c>
      <c r="L14" s="83">
        <v>109774861</v>
      </c>
      <c r="M14" s="84">
        <v>98855051</v>
      </c>
      <c r="N14" s="31">
        <f t="shared" si="4"/>
        <v>82.74030244501972</v>
      </c>
      <c r="O14" s="30">
        <f t="shared" si="5"/>
        <v>94.20286678118248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109774861</v>
      </c>
      <c r="M15" s="84">
        <v>98855051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109774861</v>
      </c>
      <c r="M16" s="84">
        <v>98855051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430854641</v>
      </c>
      <c r="D17" s="63">
        <v>451227228</v>
      </c>
      <c r="E17" s="64">
        <f t="shared" si="0"/>
        <v>20372587</v>
      </c>
      <c r="F17" s="62">
        <v>450769800</v>
      </c>
      <c r="G17" s="63">
        <v>460507680</v>
      </c>
      <c r="H17" s="64">
        <f t="shared" si="1"/>
        <v>9737880</v>
      </c>
      <c r="I17" s="64">
        <v>480835596</v>
      </c>
      <c r="J17" s="41">
        <f t="shared" si="2"/>
        <v>4.728413033387749</v>
      </c>
      <c r="K17" s="30">
        <f t="shared" si="3"/>
        <v>2.160277818079206</v>
      </c>
      <c r="L17" s="87">
        <v>109774861</v>
      </c>
      <c r="M17" s="84">
        <v>98855051</v>
      </c>
      <c r="N17" s="31">
        <f t="shared" si="4"/>
        <v>18.558517691951348</v>
      </c>
      <c r="O17" s="30">
        <f t="shared" si="5"/>
        <v>9.850665091457996</v>
      </c>
      <c r="P17" s="5"/>
      <c r="Q17" s="32"/>
    </row>
    <row r="18" spans="1:17" ht="16.5">
      <c r="A18" s="2" t="s">
        <v>16</v>
      </c>
      <c r="B18" s="33" t="s">
        <v>27</v>
      </c>
      <c r="C18" s="65">
        <v>813382739</v>
      </c>
      <c r="D18" s="66">
        <v>923157600</v>
      </c>
      <c r="E18" s="67">
        <f t="shared" si="0"/>
        <v>109774861</v>
      </c>
      <c r="F18" s="65">
        <v>851550181</v>
      </c>
      <c r="G18" s="66">
        <v>950405232</v>
      </c>
      <c r="H18" s="67">
        <f t="shared" si="1"/>
        <v>98855051</v>
      </c>
      <c r="I18" s="67">
        <v>992462628</v>
      </c>
      <c r="J18" s="42">
        <f t="shared" si="2"/>
        <v>13.496089323823234</v>
      </c>
      <c r="K18" s="35">
        <f t="shared" si="3"/>
        <v>11.6088344768962</v>
      </c>
      <c r="L18" s="88">
        <v>109774861</v>
      </c>
      <c r="M18" s="86">
        <v>98855051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-69075136</v>
      </c>
      <c r="D19" s="72">
        <v>-198507252</v>
      </c>
      <c r="E19" s="73">
        <f t="shared" si="0"/>
        <v>-129432116</v>
      </c>
      <c r="F19" s="74">
        <v>-51126469</v>
      </c>
      <c r="G19" s="75">
        <v>-188354484</v>
      </c>
      <c r="H19" s="76">
        <f t="shared" si="1"/>
        <v>-137228015</v>
      </c>
      <c r="I19" s="76">
        <v>-221624632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-14403100</v>
      </c>
      <c r="M22" s="84">
        <v>-18992288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3000000</v>
      </c>
      <c r="D23" s="63">
        <v>5849988</v>
      </c>
      <c r="E23" s="64">
        <f t="shared" si="0"/>
        <v>2849988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94.9996</v>
      </c>
      <c r="K23" s="30">
        <f t="shared" si="3"/>
        <v>0</v>
      </c>
      <c r="L23" s="83">
        <v>-14403100</v>
      </c>
      <c r="M23" s="84">
        <v>-18992288</v>
      </c>
      <c r="N23" s="31">
        <f t="shared" si="4"/>
        <v>-19.787323562288677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196916200</v>
      </c>
      <c r="D24" s="63">
        <v>179663112</v>
      </c>
      <c r="E24" s="64">
        <f t="shared" si="0"/>
        <v>-17253088</v>
      </c>
      <c r="F24" s="62">
        <v>188417000</v>
      </c>
      <c r="G24" s="63">
        <v>169424712</v>
      </c>
      <c r="H24" s="64">
        <f t="shared" si="1"/>
        <v>-18992288</v>
      </c>
      <c r="I24" s="64">
        <v>171693324</v>
      </c>
      <c r="J24" s="29">
        <f t="shared" si="2"/>
        <v>-8.761639722887198</v>
      </c>
      <c r="K24" s="30">
        <f t="shared" si="3"/>
        <v>-10.079922724594914</v>
      </c>
      <c r="L24" s="83">
        <v>-14403100</v>
      </c>
      <c r="M24" s="84">
        <v>-18992288</v>
      </c>
      <c r="N24" s="31">
        <f t="shared" si="4"/>
        <v>119.78732356228868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-14403100</v>
      </c>
      <c r="M25" s="84">
        <v>-18992288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199916200</v>
      </c>
      <c r="D26" s="66">
        <v>185513100</v>
      </c>
      <c r="E26" s="67">
        <f t="shared" si="0"/>
        <v>-14403100</v>
      </c>
      <c r="F26" s="65">
        <v>188417000</v>
      </c>
      <c r="G26" s="66">
        <v>169424712</v>
      </c>
      <c r="H26" s="67">
        <f t="shared" si="1"/>
        <v>-18992288</v>
      </c>
      <c r="I26" s="67">
        <v>171693324</v>
      </c>
      <c r="J26" s="42">
        <f t="shared" si="2"/>
        <v>-7.204568714291288</v>
      </c>
      <c r="K26" s="35">
        <f t="shared" si="3"/>
        <v>-10.079922724594914</v>
      </c>
      <c r="L26" s="88">
        <v>-14403100</v>
      </c>
      <c r="M26" s="86">
        <v>-18992288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115890917</v>
      </c>
      <c r="D28" s="63">
        <v>89465360</v>
      </c>
      <c r="E28" s="64">
        <f t="shared" si="0"/>
        <v>-26425557</v>
      </c>
      <c r="F28" s="62">
        <v>84160654</v>
      </c>
      <c r="G28" s="63">
        <v>84890916</v>
      </c>
      <c r="H28" s="64">
        <f t="shared" si="1"/>
        <v>730262</v>
      </c>
      <c r="I28" s="64">
        <v>58520006</v>
      </c>
      <c r="J28" s="29">
        <f t="shared" si="2"/>
        <v>-22.802095008015165</v>
      </c>
      <c r="K28" s="30">
        <f t="shared" si="3"/>
        <v>0.8677000062285637</v>
      </c>
      <c r="L28" s="83">
        <v>-14403100</v>
      </c>
      <c r="M28" s="84">
        <v>-18992288</v>
      </c>
      <c r="N28" s="31">
        <f t="shared" si="4"/>
        <v>183.47131520297714</v>
      </c>
      <c r="O28" s="30">
        <f t="shared" si="5"/>
        <v>-3.845044894011717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4500000</v>
      </c>
      <c r="E29" s="64">
        <f t="shared" si="0"/>
        <v>4500000</v>
      </c>
      <c r="F29" s="62">
        <v>0</v>
      </c>
      <c r="G29" s="63">
        <v>3999996</v>
      </c>
      <c r="H29" s="64">
        <f t="shared" si="1"/>
        <v>3999996</v>
      </c>
      <c r="I29" s="64">
        <v>0</v>
      </c>
      <c r="J29" s="29">
        <f t="shared" si="2"/>
        <v>0</v>
      </c>
      <c r="K29" s="30">
        <f t="shared" si="3"/>
        <v>0</v>
      </c>
      <c r="L29" s="83">
        <v>-14403100</v>
      </c>
      <c r="M29" s="84">
        <v>-18992288</v>
      </c>
      <c r="N29" s="31">
        <f t="shared" si="4"/>
        <v>-31.24327401739903</v>
      </c>
      <c r="O29" s="30">
        <f t="shared" si="5"/>
        <v>-21.06115913996249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-14403100</v>
      </c>
      <c r="M30" s="84">
        <v>-18992288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34102070</v>
      </c>
      <c r="D31" s="63">
        <v>55672800</v>
      </c>
      <c r="E31" s="64">
        <f t="shared" si="0"/>
        <v>21570730</v>
      </c>
      <c r="F31" s="62">
        <v>25256346</v>
      </c>
      <c r="G31" s="63">
        <v>45040320</v>
      </c>
      <c r="H31" s="64">
        <f t="shared" si="1"/>
        <v>19783974</v>
      </c>
      <c r="I31" s="64">
        <v>25256352</v>
      </c>
      <c r="J31" s="29">
        <f t="shared" si="2"/>
        <v>63.253433002747336</v>
      </c>
      <c r="K31" s="30">
        <f t="shared" si="3"/>
        <v>78.33268517940006</v>
      </c>
      <c r="L31" s="83">
        <v>-14403100</v>
      </c>
      <c r="M31" s="84">
        <v>-18992288</v>
      </c>
      <c r="N31" s="31">
        <f t="shared" si="4"/>
        <v>-149.7644951434066</v>
      </c>
      <c r="O31" s="30">
        <f t="shared" si="5"/>
        <v>-104.16846037718047</v>
      </c>
      <c r="P31" s="5"/>
      <c r="Q31" s="32"/>
    </row>
    <row r="32" spans="1:17" ht="12.75">
      <c r="A32" s="6" t="s">
        <v>16</v>
      </c>
      <c r="B32" s="28" t="s">
        <v>39</v>
      </c>
      <c r="C32" s="62">
        <v>49923213</v>
      </c>
      <c r="D32" s="63">
        <v>35874940</v>
      </c>
      <c r="E32" s="64">
        <f t="shared" si="0"/>
        <v>-14048273</v>
      </c>
      <c r="F32" s="62">
        <v>79000000</v>
      </c>
      <c r="G32" s="63">
        <v>35493480</v>
      </c>
      <c r="H32" s="64">
        <f t="shared" si="1"/>
        <v>-43506520</v>
      </c>
      <c r="I32" s="64">
        <v>87916966</v>
      </c>
      <c r="J32" s="29">
        <f t="shared" si="2"/>
        <v>-28.139761357106565</v>
      </c>
      <c r="K32" s="30">
        <f t="shared" si="3"/>
        <v>-55.071544303797474</v>
      </c>
      <c r="L32" s="83">
        <v>-14403100</v>
      </c>
      <c r="M32" s="84">
        <v>-18992288</v>
      </c>
      <c r="N32" s="31">
        <f t="shared" si="4"/>
        <v>97.53645395782853</v>
      </c>
      <c r="O32" s="30">
        <f t="shared" si="5"/>
        <v>229.07466441115469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199916200</v>
      </c>
      <c r="D33" s="81">
        <v>185513100</v>
      </c>
      <c r="E33" s="82">
        <f t="shared" si="0"/>
        <v>-14403100</v>
      </c>
      <c r="F33" s="80">
        <v>188417000</v>
      </c>
      <c r="G33" s="81">
        <v>169424712</v>
      </c>
      <c r="H33" s="82">
        <f t="shared" si="1"/>
        <v>-18992288</v>
      </c>
      <c r="I33" s="82">
        <v>171693324</v>
      </c>
      <c r="J33" s="57">
        <f t="shared" si="2"/>
        <v>-7.204568714291288</v>
      </c>
      <c r="K33" s="58">
        <f t="shared" si="3"/>
        <v>-10.079922724594914</v>
      </c>
      <c r="L33" s="95">
        <v>-14403100</v>
      </c>
      <c r="M33" s="96">
        <v>-18992288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41960000</v>
      </c>
      <c r="D8" s="63">
        <v>40000000</v>
      </c>
      <c r="E8" s="64">
        <f>$D8-$C8</f>
        <v>-1960000</v>
      </c>
      <c r="F8" s="62">
        <v>44016038</v>
      </c>
      <c r="G8" s="63">
        <v>41520000</v>
      </c>
      <c r="H8" s="64">
        <f>$G8-$F8</f>
        <v>-2496038</v>
      </c>
      <c r="I8" s="64">
        <v>43097760</v>
      </c>
      <c r="J8" s="29">
        <f>IF(($C8=0),0,(($E8/$C8)*100))</f>
        <v>-4.671115347950429</v>
      </c>
      <c r="K8" s="30">
        <f>IF(($F8=0),0,(($H8/$F8)*100))</f>
        <v>-5.670746649209999</v>
      </c>
      <c r="L8" s="83">
        <v>-46597490</v>
      </c>
      <c r="M8" s="84">
        <v>-56697614</v>
      </c>
      <c r="N8" s="31">
        <f>IF(($L8=0),0,(($E8/$L8)*100))</f>
        <v>4.20623514270833</v>
      </c>
      <c r="O8" s="30">
        <f>IF(($M8=0),0,(($H8/$M8)*100))</f>
        <v>4.402368678159895</v>
      </c>
      <c r="P8" s="5"/>
      <c r="Q8" s="32"/>
    </row>
    <row r="9" spans="1:17" ht="12.75">
      <c r="A9" s="2" t="s">
        <v>16</v>
      </c>
      <c r="B9" s="28" t="s">
        <v>19</v>
      </c>
      <c r="C9" s="62">
        <v>113812634</v>
      </c>
      <c r="D9" s="63">
        <v>97700000</v>
      </c>
      <c r="E9" s="64">
        <f>$D9-$C9</f>
        <v>-16112634</v>
      </c>
      <c r="F9" s="62">
        <v>119048102</v>
      </c>
      <c r="G9" s="63">
        <v>101413000</v>
      </c>
      <c r="H9" s="64">
        <f>$G9-$F9</f>
        <v>-17635102</v>
      </c>
      <c r="I9" s="64">
        <v>85441308</v>
      </c>
      <c r="J9" s="29">
        <f>IF(($C9=0),0,(($E9/$C9)*100))</f>
        <v>-14.157157631550819</v>
      </c>
      <c r="K9" s="30">
        <f>IF(($F9=0),0,(($H9/$F9)*100))</f>
        <v>-14.813425584895088</v>
      </c>
      <c r="L9" s="83">
        <v>-46597490</v>
      </c>
      <c r="M9" s="84">
        <v>-56697614</v>
      </c>
      <c r="N9" s="31">
        <f>IF(($L9=0),0,(($E9/$L9)*100))</f>
        <v>34.57833029203933</v>
      </c>
      <c r="O9" s="30">
        <f>IF(($M9=0),0,(($H9/$M9)*100))</f>
        <v>31.103781545375085</v>
      </c>
      <c r="P9" s="5"/>
      <c r="Q9" s="32"/>
    </row>
    <row r="10" spans="1:17" ht="12.75">
      <c r="A10" s="2" t="s">
        <v>16</v>
      </c>
      <c r="B10" s="28" t="s">
        <v>20</v>
      </c>
      <c r="C10" s="62">
        <v>515584856</v>
      </c>
      <c r="D10" s="63">
        <v>487060000</v>
      </c>
      <c r="E10" s="64">
        <f aca="true" t="shared" si="0" ref="E10:E33">$D10-$C10</f>
        <v>-28524856</v>
      </c>
      <c r="F10" s="62">
        <v>544470022</v>
      </c>
      <c r="G10" s="63">
        <v>507903548</v>
      </c>
      <c r="H10" s="64">
        <f aca="true" t="shared" si="1" ref="H10:H33">$G10-$F10</f>
        <v>-36566474</v>
      </c>
      <c r="I10" s="64">
        <v>502221428</v>
      </c>
      <c r="J10" s="29">
        <f aca="true" t="shared" si="2" ref="J10:J33">IF(($C10=0),0,(($E10/$C10)*100))</f>
        <v>-5.532524019673689</v>
      </c>
      <c r="K10" s="30">
        <f aca="true" t="shared" si="3" ref="K10:K33">IF(($F10=0),0,(($H10/$F10)*100))</f>
        <v>-6.7159756318043895</v>
      </c>
      <c r="L10" s="83">
        <v>-46597490</v>
      </c>
      <c r="M10" s="84">
        <v>-56697614</v>
      </c>
      <c r="N10" s="31">
        <f aca="true" t="shared" si="4" ref="N10:N33">IF(($L10=0),0,(($E10/$L10)*100))</f>
        <v>61.21543456525234</v>
      </c>
      <c r="O10" s="30">
        <f aca="true" t="shared" si="5" ref="O10:O33">IF(($M10=0),0,(($H10/$M10)*100))</f>
        <v>64.49384977646501</v>
      </c>
      <c r="P10" s="5"/>
      <c r="Q10" s="32"/>
    </row>
    <row r="11" spans="1:17" ht="16.5">
      <c r="A11" s="6" t="s">
        <v>16</v>
      </c>
      <c r="B11" s="33" t="s">
        <v>21</v>
      </c>
      <c r="C11" s="65">
        <v>671357490</v>
      </c>
      <c r="D11" s="66">
        <v>624760000</v>
      </c>
      <c r="E11" s="67">
        <f t="shared" si="0"/>
        <v>-46597490</v>
      </c>
      <c r="F11" s="65">
        <v>707534162</v>
      </c>
      <c r="G11" s="66">
        <v>650836548</v>
      </c>
      <c r="H11" s="67">
        <f t="shared" si="1"/>
        <v>-56697614</v>
      </c>
      <c r="I11" s="67">
        <v>630760496</v>
      </c>
      <c r="J11" s="34">
        <f t="shared" si="2"/>
        <v>-6.940786495135401</v>
      </c>
      <c r="K11" s="35">
        <f t="shared" si="3"/>
        <v>-8.013410100189622</v>
      </c>
      <c r="L11" s="85">
        <v>-46597490</v>
      </c>
      <c r="M11" s="86">
        <v>-56697614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247028125</v>
      </c>
      <c r="D13" s="63">
        <v>215829542</v>
      </c>
      <c r="E13" s="64">
        <f t="shared" si="0"/>
        <v>-31198583</v>
      </c>
      <c r="F13" s="62">
        <v>262464055</v>
      </c>
      <c r="G13" s="63">
        <v>232328775</v>
      </c>
      <c r="H13" s="64">
        <f t="shared" si="1"/>
        <v>-30135280</v>
      </c>
      <c r="I13" s="64">
        <v>249743078</v>
      </c>
      <c r="J13" s="29">
        <f t="shared" si="2"/>
        <v>-12.629567179850474</v>
      </c>
      <c r="K13" s="30">
        <f t="shared" si="3"/>
        <v>-11.481678891229507</v>
      </c>
      <c r="L13" s="83">
        <v>-47913223</v>
      </c>
      <c r="M13" s="84">
        <v>-66037225</v>
      </c>
      <c r="N13" s="31">
        <f t="shared" si="4"/>
        <v>65.11476591754221</v>
      </c>
      <c r="O13" s="30">
        <f t="shared" si="5"/>
        <v>45.63377700986073</v>
      </c>
      <c r="P13" s="5"/>
      <c r="Q13" s="32"/>
    </row>
    <row r="14" spans="1:17" ht="12.75">
      <c r="A14" s="2" t="s">
        <v>16</v>
      </c>
      <c r="B14" s="28" t="s">
        <v>24</v>
      </c>
      <c r="C14" s="62">
        <v>52300000</v>
      </c>
      <c r="D14" s="63">
        <v>77345051</v>
      </c>
      <c r="E14" s="64">
        <f t="shared" si="0"/>
        <v>25045051</v>
      </c>
      <c r="F14" s="62">
        <v>54705800</v>
      </c>
      <c r="G14" s="63">
        <v>78593543</v>
      </c>
      <c r="H14" s="64">
        <f t="shared" si="1"/>
        <v>23887743</v>
      </c>
      <c r="I14" s="64">
        <v>75039659</v>
      </c>
      <c r="J14" s="29">
        <f t="shared" si="2"/>
        <v>47.88728680688337</v>
      </c>
      <c r="K14" s="30">
        <f t="shared" si="3"/>
        <v>43.66583250770485</v>
      </c>
      <c r="L14" s="83">
        <v>-47913223</v>
      </c>
      <c r="M14" s="84">
        <v>-66037225</v>
      </c>
      <c r="N14" s="31">
        <f t="shared" si="4"/>
        <v>-52.27168917440599</v>
      </c>
      <c r="O14" s="30">
        <f t="shared" si="5"/>
        <v>-36.17314779656474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-47913223</v>
      </c>
      <c r="M15" s="84">
        <v>-66037225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-47913223</v>
      </c>
      <c r="M16" s="84">
        <v>-66037225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367531778</v>
      </c>
      <c r="D17" s="63">
        <v>325772087</v>
      </c>
      <c r="E17" s="64">
        <f t="shared" si="0"/>
        <v>-41759691</v>
      </c>
      <c r="F17" s="62">
        <v>383066511</v>
      </c>
      <c r="G17" s="63">
        <v>323276823</v>
      </c>
      <c r="H17" s="64">
        <f t="shared" si="1"/>
        <v>-59789688</v>
      </c>
      <c r="I17" s="64">
        <v>330067587</v>
      </c>
      <c r="J17" s="41">
        <f t="shared" si="2"/>
        <v>-11.362198726663577</v>
      </c>
      <c r="K17" s="30">
        <f t="shared" si="3"/>
        <v>-15.608174111570927</v>
      </c>
      <c r="L17" s="87">
        <v>-47913223</v>
      </c>
      <c r="M17" s="84">
        <v>-66037225</v>
      </c>
      <c r="N17" s="31">
        <f t="shared" si="4"/>
        <v>87.15692325686378</v>
      </c>
      <c r="O17" s="30">
        <f t="shared" si="5"/>
        <v>90.53937078670401</v>
      </c>
      <c r="P17" s="5"/>
      <c r="Q17" s="32"/>
    </row>
    <row r="18" spans="1:17" ht="16.5">
      <c r="A18" s="2" t="s">
        <v>16</v>
      </c>
      <c r="B18" s="33" t="s">
        <v>27</v>
      </c>
      <c r="C18" s="65">
        <v>666859903</v>
      </c>
      <c r="D18" s="66">
        <v>618946680</v>
      </c>
      <c r="E18" s="67">
        <f t="shared" si="0"/>
        <v>-47913223</v>
      </c>
      <c r="F18" s="65">
        <v>700236366</v>
      </c>
      <c r="G18" s="66">
        <v>634199141</v>
      </c>
      <c r="H18" s="67">
        <f t="shared" si="1"/>
        <v>-66037225</v>
      </c>
      <c r="I18" s="67">
        <v>654850324</v>
      </c>
      <c r="J18" s="42">
        <f t="shared" si="2"/>
        <v>-7.184900874149573</v>
      </c>
      <c r="K18" s="35">
        <f t="shared" si="3"/>
        <v>-9.430704860021509</v>
      </c>
      <c r="L18" s="88">
        <v>-47913223</v>
      </c>
      <c r="M18" s="86">
        <v>-66037225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4497587</v>
      </c>
      <c r="D19" s="72">
        <v>5813320</v>
      </c>
      <c r="E19" s="73">
        <f t="shared" si="0"/>
        <v>1315733</v>
      </c>
      <c r="F19" s="74">
        <v>7297796</v>
      </c>
      <c r="G19" s="75">
        <v>16637407</v>
      </c>
      <c r="H19" s="76">
        <f t="shared" si="1"/>
        <v>9339611</v>
      </c>
      <c r="I19" s="76">
        <v>-24089828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-18055599</v>
      </c>
      <c r="M22" s="84">
        <v>48977380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-18055599</v>
      </c>
      <c r="M23" s="84">
        <v>48977380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147412500</v>
      </c>
      <c r="D24" s="63">
        <v>129356901</v>
      </c>
      <c r="E24" s="64">
        <f t="shared" si="0"/>
        <v>-18055599</v>
      </c>
      <c r="F24" s="62">
        <v>94624620</v>
      </c>
      <c r="G24" s="63">
        <v>143602000</v>
      </c>
      <c r="H24" s="64">
        <f t="shared" si="1"/>
        <v>48977380</v>
      </c>
      <c r="I24" s="64">
        <v>144155555</v>
      </c>
      <c r="J24" s="29">
        <f t="shared" si="2"/>
        <v>-12.248350038158229</v>
      </c>
      <c r="K24" s="30">
        <f t="shared" si="3"/>
        <v>51.75965832148124</v>
      </c>
      <c r="L24" s="83">
        <v>-18055599</v>
      </c>
      <c r="M24" s="84">
        <v>48977380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-18055599</v>
      </c>
      <c r="M25" s="84">
        <v>48977380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147412500</v>
      </c>
      <c r="D26" s="66">
        <v>129356901</v>
      </c>
      <c r="E26" s="67">
        <f t="shared" si="0"/>
        <v>-18055599</v>
      </c>
      <c r="F26" s="65">
        <v>94624620</v>
      </c>
      <c r="G26" s="66">
        <v>143602000</v>
      </c>
      <c r="H26" s="67">
        <f t="shared" si="1"/>
        <v>48977380</v>
      </c>
      <c r="I26" s="67">
        <v>144155555</v>
      </c>
      <c r="J26" s="42">
        <f t="shared" si="2"/>
        <v>-12.248350038158229</v>
      </c>
      <c r="K26" s="35">
        <f t="shared" si="3"/>
        <v>51.75965832148124</v>
      </c>
      <c r="L26" s="88">
        <v>-18055599</v>
      </c>
      <c r="M26" s="86">
        <v>48977380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83900000</v>
      </c>
      <c r="D28" s="63">
        <v>41506805</v>
      </c>
      <c r="E28" s="64">
        <f t="shared" si="0"/>
        <v>-42393195</v>
      </c>
      <c r="F28" s="62">
        <v>15000000</v>
      </c>
      <c r="G28" s="63">
        <v>66131708</v>
      </c>
      <c r="H28" s="64">
        <f t="shared" si="1"/>
        <v>51131708</v>
      </c>
      <c r="I28" s="64">
        <v>42403500</v>
      </c>
      <c r="J28" s="29">
        <f t="shared" si="2"/>
        <v>-50.52824195470799</v>
      </c>
      <c r="K28" s="30">
        <f t="shared" si="3"/>
        <v>340.8780533333333</v>
      </c>
      <c r="L28" s="83">
        <v>-18055599</v>
      </c>
      <c r="M28" s="84">
        <v>48977380</v>
      </c>
      <c r="N28" s="31">
        <f t="shared" si="4"/>
        <v>234.79251505308687</v>
      </c>
      <c r="O28" s="30">
        <f t="shared" si="5"/>
        <v>104.39861830093811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-18055599</v>
      </c>
      <c r="M29" s="84">
        <v>48977380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-18055599</v>
      </c>
      <c r="M30" s="84">
        <v>48977380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18762500</v>
      </c>
      <c r="D31" s="63">
        <v>19271602</v>
      </c>
      <c r="E31" s="64">
        <f t="shared" si="0"/>
        <v>509102</v>
      </c>
      <c r="F31" s="62">
        <v>17882820</v>
      </c>
      <c r="G31" s="63">
        <v>5541848</v>
      </c>
      <c r="H31" s="64">
        <f t="shared" si="1"/>
        <v>-12340972</v>
      </c>
      <c r="I31" s="64">
        <v>0</v>
      </c>
      <c r="J31" s="29">
        <f t="shared" si="2"/>
        <v>2.7134017321785477</v>
      </c>
      <c r="K31" s="30">
        <f t="shared" si="3"/>
        <v>-69.01021203590932</v>
      </c>
      <c r="L31" s="83">
        <v>-18055599</v>
      </c>
      <c r="M31" s="84">
        <v>48977380</v>
      </c>
      <c r="N31" s="31">
        <f t="shared" si="4"/>
        <v>-2.819635061678098</v>
      </c>
      <c r="O31" s="30">
        <f t="shared" si="5"/>
        <v>-25.19728903424397</v>
      </c>
      <c r="P31" s="5"/>
      <c r="Q31" s="32"/>
    </row>
    <row r="32" spans="1:17" ht="12.75">
      <c r="A32" s="6" t="s">
        <v>16</v>
      </c>
      <c r="B32" s="28" t="s">
        <v>39</v>
      </c>
      <c r="C32" s="62">
        <v>44750000</v>
      </c>
      <c r="D32" s="63">
        <v>68578494</v>
      </c>
      <c r="E32" s="64">
        <f t="shared" si="0"/>
        <v>23828494</v>
      </c>
      <c r="F32" s="62">
        <v>61741800</v>
      </c>
      <c r="G32" s="63">
        <v>71928444</v>
      </c>
      <c r="H32" s="64">
        <f t="shared" si="1"/>
        <v>10186644</v>
      </c>
      <c r="I32" s="64">
        <v>101752055</v>
      </c>
      <c r="J32" s="29">
        <f t="shared" si="2"/>
        <v>53.248031284916195</v>
      </c>
      <c r="K32" s="30">
        <f t="shared" si="3"/>
        <v>16.49878040484728</v>
      </c>
      <c r="L32" s="83">
        <v>-18055599</v>
      </c>
      <c r="M32" s="84">
        <v>48977380</v>
      </c>
      <c r="N32" s="31">
        <f t="shared" si="4"/>
        <v>-131.97287999140877</v>
      </c>
      <c r="O32" s="30">
        <f t="shared" si="5"/>
        <v>20.798670733305865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147412500</v>
      </c>
      <c r="D33" s="81">
        <v>129356901</v>
      </c>
      <c r="E33" s="82">
        <f t="shared" si="0"/>
        <v>-18055599</v>
      </c>
      <c r="F33" s="80">
        <v>94624620</v>
      </c>
      <c r="G33" s="81">
        <v>143602000</v>
      </c>
      <c r="H33" s="82">
        <f t="shared" si="1"/>
        <v>48977380</v>
      </c>
      <c r="I33" s="82">
        <v>144155555</v>
      </c>
      <c r="J33" s="57">
        <f t="shared" si="2"/>
        <v>-12.248350038158229</v>
      </c>
      <c r="K33" s="58">
        <f t="shared" si="3"/>
        <v>51.75965832148124</v>
      </c>
      <c r="L33" s="95">
        <v>-18055599</v>
      </c>
      <c r="M33" s="96">
        <v>48977380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30141050</v>
      </c>
      <c r="M8" s="84">
        <v>92780024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30141050</v>
      </c>
      <c r="M9" s="84">
        <v>92780024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479511000</v>
      </c>
      <c r="D10" s="63">
        <v>509652050</v>
      </c>
      <c r="E10" s="64">
        <f aca="true" t="shared" si="0" ref="E10:E33">$D10-$C10</f>
        <v>30141050</v>
      </c>
      <c r="F10" s="62">
        <v>459081176</v>
      </c>
      <c r="G10" s="63">
        <v>551861200</v>
      </c>
      <c r="H10" s="64">
        <f aca="true" t="shared" si="1" ref="H10:H33">$G10-$F10</f>
        <v>92780024</v>
      </c>
      <c r="I10" s="64">
        <v>593936300</v>
      </c>
      <c r="J10" s="29">
        <f aca="true" t="shared" si="2" ref="J10:J33">IF(($C10=0),0,(($E10/$C10)*100))</f>
        <v>6.285789064275897</v>
      </c>
      <c r="K10" s="30">
        <f aca="true" t="shared" si="3" ref="K10:K33">IF(($F10=0),0,(($H10/$F10)*100))</f>
        <v>20.209938644924964</v>
      </c>
      <c r="L10" s="83">
        <v>30141050</v>
      </c>
      <c r="M10" s="84">
        <v>92780024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479511000</v>
      </c>
      <c r="D11" s="66">
        <v>509652050</v>
      </c>
      <c r="E11" s="67">
        <f t="shared" si="0"/>
        <v>30141050</v>
      </c>
      <c r="F11" s="65">
        <v>459081176</v>
      </c>
      <c r="G11" s="66">
        <v>551861200</v>
      </c>
      <c r="H11" s="67">
        <f t="shared" si="1"/>
        <v>92780024</v>
      </c>
      <c r="I11" s="67">
        <v>593936300</v>
      </c>
      <c r="J11" s="34">
        <f t="shared" si="2"/>
        <v>6.285789064275897</v>
      </c>
      <c r="K11" s="35">
        <f t="shared" si="3"/>
        <v>20.209938644924964</v>
      </c>
      <c r="L11" s="85">
        <v>30141050</v>
      </c>
      <c r="M11" s="86">
        <v>92780024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161633020</v>
      </c>
      <c r="D13" s="63">
        <v>191795580</v>
      </c>
      <c r="E13" s="64">
        <f t="shared" si="0"/>
        <v>30162560</v>
      </c>
      <c r="F13" s="62">
        <v>171007751</v>
      </c>
      <c r="G13" s="63">
        <v>203302870</v>
      </c>
      <c r="H13" s="64">
        <f t="shared" si="1"/>
        <v>32295119</v>
      </c>
      <c r="I13" s="64">
        <v>215501240</v>
      </c>
      <c r="J13" s="29">
        <f t="shared" si="2"/>
        <v>18.661137433427896</v>
      </c>
      <c r="K13" s="30">
        <f t="shared" si="3"/>
        <v>18.885178485272284</v>
      </c>
      <c r="L13" s="83">
        <v>118893980</v>
      </c>
      <c r="M13" s="84">
        <v>183423876</v>
      </c>
      <c r="N13" s="31">
        <f t="shared" si="4"/>
        <v>25.369291195399462</v>
      </c>
      <c r="O13" s="30">
        <f t="shared" si="5"/>
        <v>17.606823988388513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118893980</v>
      </c>
      <c r="M14" s="84">
        <v>183423876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118893980</v>
      </c>
      <c r="M15" s="84">
        <v>183423876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118893980</v>
      </c>
      <c r="M16" s="84">
        <v>183423876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314377940</v>
      </c>
      <c r="D17" s="63">
        <v>403109360</v>
      </c>
      <c r="E17" s="64">
        <f t="shared" si="0"/>
        <v>88731420</v>
      </c>
      <c r="F17" s="62">
        <v>249223113</v>
      </c>
      <c r="G17" s="63">
        <v>400351870</v>
      </c>
      <c r="H17" s="64">
        <f t="shared" si="1"/>
        <v>151128757</v>
      </c>
      <c r="I17" s="64">
        <v>381415340</v>
      </c>
      <c r="J17" s="41">
        <f t="shared" si="2"/>
        <v>28.224442211180595</v>
      </c>
      <c r="K17" s="30">
        <f t="shared" si="3"/>
        <v>60.639944337746876</v>
      </c>
      <c r="L17" s="87">
        <v>118893980</v>
      </c>
      <c r="M17" s="84">
        <v>183423876</v>
      </c>
      <c r="N17" s="31">
        <f t="shared" si="4"/>
        <v>74.63070880460053</v>
      </c>
      <c r="O17" s="30">
        <f t="shared" si="5"/>
        <v>82.39317601161149</v>
      </c>
      <c r="P17" s="5"/>
      <c r="Q17" s="32"/>
    </row>
    <row r="18" spans="1:17" ht="16.5">
      <c r="A18" s="2" t="s">
        <v>16</v>
      </c>
      <c r="B18" s="33" t="s">
        <v>27</v>
      </c>
      <c r="C18" s="65">
        <v>476010960</v>
      </c>
      <c r="D18" s="66">
        <v>594904940</v>
      </c>
      <c r="E18" s="67">
        <f t="shared" si="0"/>
        <v>118893980</v>
      </c>
      <c r="F18" s="65">
        <v>420230864</v>
      </c>
      <c r="G18" s="66">
        <v>603654740</v>
      </c>
      <c r="H18" s="67">
        <f t="shared" si="1"/>
        <v>183423876</v>
      </c>
      <c r="I18" s="67">
        <v>596916580</v>
      </c>
      <c r="J18" s="42">
        <f t="shared" si="2"/>
        <v>24.977151786589115</v>
      </c>
      <c r="K18" s="35">
        <f t="shared" si="3"/>
        <v>43.64835896489507</v>
      </c>
      <c r="L18" s="88">
        <v>118893980</v>
      </c>
      <c r="M18" s="86">
        <v>183423876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3500040</v>
      </c>
      <c r="D19" s="72">
        <v>-85252890</v>
      </c>
      <c r="E19" s="73">
        <f t="shared" si="0"/>
        <v>-88752930</v>
      </c>
      <c r="F19" s="74">
        <v>38850312</v>
      </c>
      <c r="G19" s="75">
        <v>-51793540</v>
      </c>
      <c r="H19" s="76">
        <f t="shared" si="1"/>
        <v>-90643852</v>
      </c>
      <c r="I19" s="76">
        <v>-2980280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4230000</v>
      </c>
      <c r="M22" s="84">
        <v>10860000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31180000</v>
      </c>
      <c r="D23" s="63">
        <v>35410000</v>
      </c>
      <c r="E23" s="64">
        <f t="shared" si="0"/>
        <v>4230000</v>
      </c>
      <c r="F23" s="62">
        <v>21440000</v>
      </c>
      <c r="G23" s="63">
        <v>32300000</v>
      </c>
      <c r="H23" s="64">
        <f t="shared" si="1"/>
        <v>10860000</v>
      </c>
      <c r="I23" s="64">
        <v>16250000</v>
      </c>
      <c r="J23" s="29">
        <f t="shared" si="2"/>
        <v>13.566388710711994</v>
      </c>
      <c r="K23" s="30">
        <f t="shared" si="3"/>
        <v>50.65298507462687</v>
      </c>
      <c r="L23" s="83">
        <v>4230000</v>
      </c>
      <c r="M23" s="84">
        <v>10860000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4230000</v>
      </c>
      <c r="M24" s="84">
        <v>10860000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4230000</v>
      </c>
      <c r="M25" s="84">
        <v>10860000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31180000</v>
      </c>
      <c r="D26" s="66">
        <v>35410000</v>
      </c>
      <c r="E26" s="67">
        <f t="shared" si="0"/>
        <v>4230000</v>
      </c>
      <c r="F26" s="65">
        <v>21440000</v>
      </c>
      <c r="G26" s="66">
        <v>32300000</v>
      </c>
      <c r="H26" s="67">
        <f t="shared" si="1"/>
        <v>10860000</v>
      </c>
      <c r="I26" s="67">
        <v>16250000</v>
      </c>
      <c r="J26" s="42">
        <f t="shared" si="2"/>
        <v>13.566388710711994</v>
      </c>
      <c r="K26" s="35">
        <f t="shared" si="3"/>
        <v>50.65298507462687</v>
      </c>
      <c r="L26" s="88">
        <v>4230000</v>
      </c>
      <c r="M26" s="86">
        <v>10860000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4230000</v>
      </c>
      <c r="M28" s="84">
        <v>10860000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4230000</v>
      </c>
      <c r="M29" s="84">
        <v>10860000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4230000</v>
      </c>
      <c r="M30" s="84">
        <v>10860000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4230000</v>
      </c>
      <c r="M31" s="84">
        <v>10860000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31180000</v>
      </c>
      <c r="D32" s="63">
        <v>35410000</v>
      </c>
      <c r="E32" s="64">
        <f t="shared" si="0"/>
        <v>4230000</v>
      </c>
      <c r="F32" s="62">
        <v>21440000</v>
      </c>
      <c r="G32" s="63">
        <v>32300000</v>
      </c>
      <c r="H32" s="64">
        <f t="shared" si="1"/>
        <v>10860000</v>
      </c>
      <c r="I32" s="64">
        <v>26250000</v>
      </c>
      <c r="J32" s="29">
        <f t="shared" si="2"/>
        <v>13.566388710711994</v>
      </c>
      <c r="K32" s="30">
        <f t="shared" si="3"/>
        <v>50.65298507462687</v>
      </c>
      <c r="L32" s="83">
        <v>4230000</v>
      </c>
      <c r="M32" s="84">
        <v>10860000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31180000</v>
      </c>
      <c r="D33" s="81">
        <v>35410000</v>
      </c>
      <c r="E33" s="82">
        <f t="shared" si="0"/>
        <v>4230000</v>
      </c>
      <c r="F33" s="80">
        <v>21440000</v>
      </c>
      <c r="G33" s="81">
        <v>32300000</v>
      </c>
      <c r="H33" s="82">
        <f t="shared" si="1"/>
        <v>10860000</v>
      </c>
      <c r="I33" s="82">
        <v>26250000</v>
      </c>
      <c r="J33" s="57">
        <f t="shared" si="2"/>
        <v>13.566388710711994</v>
      </c>
      <c r="K33" s="58">
        <f t="shared" si="3"/>
        <v>50.65298507462687</v>
      </c>
      <c r="L33" s="95">
        <v>4230000</v>
      </c>
      <c r="M33" s="96">
        <v>10860000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101005920</v>
      </c>
      <c r="D8" s="63">
        <v>125000000</v>
      </c>
      <c r="E8" s="64">
        <f>$D8-$C8</f>
        <v>23994080</v>
      </c>
      <c r="F8" s="62">
        <v>109591416</v>
      </c>
      <c r="G8" s="63">
        <v>134375000</v>
      </c>
      <c r="H8" s="64">
        <f>$G8-$F8</f>
        <v>24783584</v>
      </c>
      <c r="I8" s="64">
        <v>144453126</v>
      </c>
      <c r="J8" s="29">
        <f>IF(($C8=0),0,(($E8/$C8)*100))</f>
        <v>23.755122472029363</v>
      </c>
      <c r="K8" s="30">
        <f>IF(($F8=0),0,(($H8/$F8)*100))</f>
        <v>22.614530320513424</v>
      </c>
      <c r="L8" s="83">
        <v>38413887</v>
      </c>
      <c r="M8" s="84">
        <v>32904813</v>
      </c>
      <c r="N8" s="31">
        <f>IF(($L8=0),0,(($E8/$L8)*100))</f>
        <v>62.46199453858965</v>
      </c>
      <c r="O8" s="30">
        <f>IF(($M8=0),0,(($H8/$M8)*100))</f>
        <v>75.31902399810022</v>
      </c>
      <c r="P8" s="5"/>
      <c r="Q8" s="32"/>
    </row>
    <row r="9" spans="1:17" ht="12.75">
      <c r="A9" s="2" t="s">
        <v>16</v>
      </c>
      <c r="B9" s="28" t="s">
        <v>19</v>
      </c>
      <c r="C9" s="62">
        <v>283769748</v>
      </c>
      <c r="D9" s="63">
        <v>303541939</v>
      </c>
      <c r="E9" s="64">
        <f>$D9-$C9</f>
        <v>19772191</v>
      </c>
      <c r="F9" s="62">
        <v>307890204</v>
      </c>
      <c r="G9" s="63">
        <v>326307585</v>
      </c>
      <c r="H9" s="64">
        <f>$G9-$F9</f>
        <v>18417381</v>
      </c>
      <c r="I9" s="64">
        <v>350780652</v>
      </c>
      <c r="J9" s="29">
        <f>IF(($C9=0),0,(($E9/$C9)*100))</f>
        <v>6.967688113110633</v>
      </c>
      <c r="K9" s="30">
        <f>IF(($F9=0),0,(($H9/$F9)*100))</f>
        <v>5.981801551568688</v>
      </c>
      <c r="L9" s="83">
        <v>38413887</v>
      </c>
      <c r="M9" s="84">
        <v>32904813</v>
      </c>
      <c r="N9" s="31">
        <f>IF(($L9=0),0,(($E9/$L9)*100))</f>
        <v>51.471466555831746</v>
      </c>
      <c r="O9" s="30">
        <f>IF(($M9=0),0,(($H9/$M9)*100))</f>
        <v>55.97169325958485</v>
      </c>
      <c r="P9" s="5"/>
      <c r="Q9" s="32"/>
    </row>
    <row r="10" spans="1:17" ht="12.75">
      <c r="A10" s="2" t="s">
        <v>16</v>
      </c>
      <c r="B10" s="28" t="s">
        <v>20</v>
      </c>
      <c r="C10" s="62">
        <v>225753384</v>
      </c>
      <c r="D10" s="63">
        <v>220401000</v>
      </c>
      <c r="E10" s="64">
        <f aca="true" t="shared" si="0" ref="E10:E33">$D10-$C10</f>
        <v>-5352384</v>
      </c>
      <c r="F10" s="62">
        <v>245578152</v>
      </c>
      <c r="G10" s="63">
        <v>235282000</v>
      </c>
      <c r="H10" s="64">
        <f aca="true" t="shared" si="1" ref="H10:H33">$G10-$F10</f>
        <v>-10296152</v>
      </c>
      <c r="I10" s="64">
        <v>242120250</v>
      </c>
      <c r="J10" s="29">
        <f aca="true" t="shared" si="2" ref="J10:J33">IF(($C10=0),0,(($E10/$C10)*100))</f>
        <v>-2.370898679419131</v>
      </c>
      <c r="K10" s="30">
        <f aca="true" t="shared" si="3" ref="K10:K33">IF(($F10=0),0,(($H10/$F10)*100))</f>
        <v>-4.192617265073319</v>
      </c>
      <c r="L10" s="83">
        <v>38413887</v>
      </c>
      <c r="M10" s="84">
        <v>32904813</v>
      </c>
      <c r="N10" s="31">
        <f aca="true" t="shared" si="4" ref="N10:N33">IF(($L10=0),0,(($E10/$L10)*100))</f>
        <v>-13.933461094421402</v>
      </c>
      <c r="O10" s="30">
        <f aca="true" t="shared" si="5" ref="O10:O33">IF(($M10=0),0,(($H10/$M10)*100))</f>
        <v>-31.29071725768507</v>
      </c>
      <c r="P10" s="5"/>
      <c r="Q10" s="32"/>
    </row>
    <row r="11" spans="1:17" ht="16.5">
      <c r="A11" s="6" t="s">
        <v>16</v>
      </c>
      <c r="B11" s="33" t="s">
        <v>21</v>
      </c>
      <c r="C11" s="65">
        <v>610529052</v>
      </c>
      <c r="D11" s="66">
        <v>648942939</v>
      </c>
      <c r="E11" s="67">
        <f t="shared" si="0"/>
        <v>38413887</v>
      </c>
      <c r="F11" s="65">
        <v>663059772</v>
      </c>
      <c r="G11" s="66">
        <v>695964585</v>
      </c>
      <c r="H11" s="67">
        <f t="shared" si="1"/>
        <v>32904813</v>
      </c>
      <c r="I11" s="67">
        <v>737354028</v>
      </c>
      <c r="J11" s="34">
        <f t="shared" si="2"/>
        <v>6.291901568674245</v>
      </c>
      <c r="K11" s="35">
        <f t="shared" si="3"/>
        <v>4.962571157159569</v>
      </c>
      <c r="L11" s="85">
        <v>38413887</v>
      </c>
      <c r="M11" s="86">
        <v>32904813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220205676</v>
      </c>
      <c r="D13" s="63">
        <v>230475216</v>
      </c>
      <c r="E13" s="64">
        <f t="shared" si="0"/>
        <v>10269540</v>
      </c>
      <c r="F13" s="62">
        <v>236721024</v>
      </c>
      <c r="G13" s="63">
        <v>241875020</v>
      </c>
      <c r="H13" s="64">
        <f t="shared" si="1"/>
        <v>5153996</v>
      </c>
      <c r="I13" s="64">
        <v>260015625</v>
      </c>
      <c r="J13" s="29">
        <f t="shared" si="2"/>
        <v>4.6636127581016575</v>
      </c>
      <c r="K13" s="30">
        <f t="shared" si="3"/>
        <v>2.1772447216179667</v>
      </c>
      <c r="L13" s="83">
        <v>149091749</v>
      </c>
      <c r="M13" s="84">
        <v>145127110</v>
      </c>
      <c r="N13" s="31">
        <f t="shared" si="4"/>
        <v>6.8880672933818765</v>
      </c>
      <c r="O13" s="30">
        <f t="shared" si="5"/>
        <v>3.551366798387979</v>
      </c>
      <c r="P13" s="5"/>
      <c r="Q13" s="32"/>
    </row>
    <row r="14" spans="1:17" ht="12.75">
      <c r="A14" s="2" t="s">
        <v>16</v>
      </c>
      <c r="B14" s="28" t="s">
        <v>24</v>
      </c>
      <c r="C14" s="62">
        <v>24187500</v>
      </c>
      <c r="D14" s="63">
        <v>75000000</v>
      </c>
      <c r="E14" s="64">
        <f t="shared" si="0"/>
        <v>50812500</v>
      </c>
      <c r="F14" s="62">
        <v>26001564</v>
      </c>
      <c r="G14" s="63">
        <v>75000000</v>
      </c>
      <c r="H14" s="64">
        <f t="shared" si="1"/>
        <v>48998436</v>
      </c>
      <c r="I14" s="64">
        <v>75000000</v>
      </c>
      <c r="J14" s="29">
        <f t="shared" si="2"/>
        <v>210.07751937984497</v>
      </c>
      <c r="K14" s="30">
        <f t="shared" si="3"/>
        <v>188.44418743426357</v>
      </c>
      <c r="L14" s="83">
        <v>149091749</v>
      </c>
      <c r="M14" s="84">
        <v>145127110</v>
      </c>
      <c r="N14" s="31">
        <f t="shared" si="4"/>
        <v>34.08136287944412</v>
      </c>
      <c r="O14" s="30">
        <f t="shared" si="5"/>
        <v>33.76242798468184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149091749</v>
      </c>
      <c r="M15" s="84">
        <v>145127110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150500004</v>
      </c>
      <c r="D16" s="63">
        <v>153999996</v>
      </c>
      <c r="E16" s="64">
        <f t="shared" si="0"/>
        <v>3499992</v>
      </c>
      <c r="F16" s="62">
        <v>161787504</v>
      </c>
      <c r="G16" s="63">
        <v>165550000</v>
      </c>
      <c r="H16" s="64">
        <f t="shared" si="1"/>
        <v>3762496</v>
      </c>
      <c r="I16" s="64">
        <v>177966250</v>
      </c>
      <c r="J16" s="29">
        <f t="shared" si="2"/>
        <v>2.32557601792489</v>
      </c>
      <c r="K16" s="30">
        <f t="shared" si="3"/>
        <v>2.3255788654728238</v>
      </c>
      <c r="L16" s="83">
        <v>149091749</v>
      </c>
      <c r="M16" s="84">
        <v>145127110</v>
      </c>
      <c r="N16" s="31">
        <f t="shared" si="4"/>
        <v>2.347542384790187</v>
      </c>
      <c r="O16" s="30">
        <f t="shared" si="5"/>
        <v>2.5925521427388722</v>
      </c>
      <c r="P16" s="5"/>
      <c r="Q16" s="32"/>
    </row>
    <row r="17" spans="1:17" ht="12.75">
      <c r="A17" s="2" t="s">
        <v>16</v>
      </c>
      <c r="B17" s="28" t="s">
        <v>26</v>
      </c>
      <c r="C17" s="62">
        <v>204400740</v>
      </c>
      <c r="D17" s="63">
        <v>288910457</v>
      </c>
      <c r="E17" s="64">
        <f t="shared" si="0"/>
        <v>84509717</v>
      </c>
      <c r="F17" s="62">
        <v>219730752</v>
      </c>
      <c r="G17" s="63">
        <v>306942934</v>
      </c>
      <c r="H17" s="64">
        <f t="shared" si="1"/>
        <v>87212182</v>
      </c>
      <c r="I17" s="64">
        <v>291926715</v>
      </c>
      <c r="J17" s="41">
        <f t="shared" si="2"/>
        <v>41.34511303628353</v>
      </c>
      <c r="K17" s="30">
        <f t="shared" si="3"/>
        <v>39.69047627889609</v>
      </c>
      <c r="L17" s="87">
        <v>149091749</v>
      </c>
      <c r="M17" s="84">
        <v>145127110</v>
      </c>
      <c r="N17" s="31">
        <f t="shared" si="4"/>
        <v>56.68302744238382</v>
      </c>
      <c r="O17" s="30">
        <f t="shared" si="5"/>
        <v>60.09365307419131</v>
      </c>
      <c r="P17" s="5"/>
      <c r="Q17" s="32"/>
    </row>
    <row r="18" spans="1:17" ht="16.5">
      <c r="A18" s="2" t="s">
        <v>16</v>
      </c>
      <c r="B18" s="33" t="s">
        <v>27</v>
      </c>
      <c r="C18" s="65">
        <v>599293920</v>
      </c>
      <c r="D18" s="66">
        <v>748385669</v>
      </c>
      <c r="E18" s="67">
        <f t="shared" si="0"/>
        <v>149091749</v>
      </c>
      <c r="F18" s="65">
        <v>644240844</v>
      </c>
      <c r="G18" s="66">
        <v>789367954</v>
      </c>
      <c r="H18" s="67">
        <f t="shared" si="1"/>
        <v>145127110</v>
      </c>
      <c r="I18" s="67">
        <v>804908590</v>
      </c>
      <c r="J18" s="42">
        <f t="shared" si="2"/>
        <v>24.8779011474036</v>
      </c>
      <c r="K18" s="35">
        <f t="shared" si="3"/>
        <v>22.526840909205067</v>
      </c>
      <c r="L18" s="88">
        <v>149091749</v>
      </c>
      <c r="M18" s="86">
        <v>145127110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11235132</v>
      </c>
      <c r="D19" s="72">
        <v>-99442730</v>
      </c>
      <c r="E19" s="73">
        <f t="shared" si="0"/>
        <v>-110677862</v>
      </c>
      <c r="F19" s="74">
        <v>18818928</v>
      </c>
      <c r="G19" s="75">
        <v>-93403369</v>
      </c>
      <c r="H19" s="76">
        <f t="shared" si="1"/>
        <v>-112222297</v>
      </c>
      <c r="I19" s="76">
        <v>-67554562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11103896</v>
      </c>
      <c r="M22" s="84">
        <v>32808566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12090000</v>
      </c>
      <c r="E23" s="64">
        <f t="shared" si="0"/>
        <v>12090000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11103896</v>
      </c>
      <c r="M23" s="84">
        <v>32808566</v>
      </c>
      <c r="N23" s="31">
        <f t="shared" si="4"/>
        <v>108.88070277315278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73469004</v>
      </c>
      <c r="D24" s="63">
        <v>72482900</v>
      </c>
      <c r="E24" s="64">
        <f t="shared" si="0"/>
        <v>-986104</v>
      </c>
      <c r="F24" s="62">
        <v>68403084</v>
      </c>
      <c r="G24" s="63">
        <v>101211650</v>
      </c>
      <c r="H24" s="64">
        <f t="shared" si="1"/>
        <v>32808566</v>
      </c>
      <c r="I24" s="64">
        <v>85435600</v>
      </c>
      <c r="J24" s="29">
        <f t="shared" si="2"/>
        <v>-1.342204121890641</v>
      </c>
      <c r="K24" s="30">
        <f t="shared" si="3"/>
        <v>47.96357719777664</v>
      </c>
      <c r="L24" s="83">
        <v>11103896</v>
      </c>
      <c r="M24" s="84">
        <v>32808566</v>
      </c>
      <c r="N24" s="31">
        <f t="shared" si="4"/>
        <v>-8.880702773152775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11103896</v>
      </c>
      <c r="M25" s="84">
        <v>32808566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73469004</v>
      </c>
      <c r="D26" s="66">
        <v>84572900</v>
      </c>
      <c r="E26" s="67">
        <f t="shared" si="0"/>
        <v>11103896</v>
      </c>
      <c r="F26" s="65">
        <v>68403084</v>
      </c>
      <c r="G26" s="66">
        <v>101211650</v>
      </c>
      <c r="H26" s="67">
        <f t="shared" si="1"/>
        <v>32808566</v>
      </c>
      <c r="I26" s="67">
        <v>85435600</v>
      </c>
      <c r="J26" s="42">
        <f t="shared" si="2"/>
        <v>15.113715166194442</v>
      </c>
      <c r="K26" s="35">
        <f t="shared" si="3"/>
        <v>47.96357719777664</v>
      </c>
      <c r="L26" s="88">
        <v>11103896</v>
      </c>
      <c r="M26" s="86">
        <v>32808566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32624844</v>
      </c>
      <c r="D28" s="63">
        <v>33438620</v>
      </c>
      <c r="E28" s="64">
        <f t="shared" si="0"/>
        <v>813776</v>
      </c>
      <c r="F28" s="62">
        <v>20959992</v>
      </c>
      <c r="G28" s="63">
        <v>50246948</v>
      </c>
      <c r="H28" s="64">
        <f t="shared" si="1"/>
        <v>29286956</v>
      </c>
      <c r="I28" s="64">
        <v>34028125</v>
      </c>
      <c r="J28" s="29">
        <f t="shared" si="2"/>
        <v>2.4943444940303774</v>
      </c>
      <c r="K28" s="30">
        <f t="shared" si="3"/>
        <v>139.72789684270873</v>
      </c>
      <c r="L28" s="83">
        <v>11103896</v>
      </c>
      <c r="M28" s="84">
        <v>32808566</v>
      </c>
      <c r="N28" s="31">
        <f t="shared" si="4"/>
        <v>7.328742992549642</v>
      </c>
      <c r="O28" s="30">
        <f t="shared" si="5"/>
        <v>89.26618737313908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5000004</v>
      </c>
      <c r="D29" s="63">
        <v>10000000</v>
      </c>
      <c r="E29" s="64">
        <f t="shared" si="0"/>
        <v>4999996</v>
      </c>
      <c r="F29" s="62">
        <v>9999996</v>
      </c>
      <c r="G29" s="63">
        <v>10000000</v>
      </c>
      <c r="H29" s="64">
        <f t="shared" si="1"/>
        <v>4</v>
      </c>
      <c r="I29" s="64">
        <v>12000000</v>
      </c>
      <c r="J29" s="29">
        <f t="shared" si="2"/>
        <v>99.999840000128</v>
      </c>
      <c r="K29" s="30">
        <f t="shared" si="3"/>
        <v>4.00000160000064E-05</v>
      </c>
      <c r="L29" s="83">
        <v>11103896</v>
      </c>
      <c r="M29" s="84">
        <v>32808566</v>
      </c>
      <c r="N29" s="31">
        <f t="shared" si="4"/>
        <v>45.029204164015944</v>
      </c>
      <c r="O29" s="30">
        <f t="shared" si="5"/>
        <v>1.219193792255352E-05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11103896</v>
      </c>
      <c r="M30" s="84">
        <v>32808566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25275600</v>
      </c>
      <c r="D31" s="63">
        <v>36019675</v>
      </c>
      <c r="E31" s="64">
        <f t="shared" si="0"/>
        <v>10744075</v>
      </c>
      <c r="F31" s="62">
        <v>37443096</v>
      </c>
      <c r="G31" s="63">
        <v>37348181</v>
      </c>
      <c r="H31" s="64">
        <f t="shared" si="1"/>
        <v>-94915</v>
      </c>
      <c r="I31" s="64">
        <v>36795640</v>
      </c>
      <c r="J31" s="29">
        <f t="shared" si="2"/>
        <v>42.50769516846287</v>
      </c>
      <c r="K31" s="30">
        <f t="shared" si="3"/>
        <v>-0.25349132454217993</v>
      </c>
      <c r="L31" s="83">
        <v>11103896</v>
      </c>
      <c r="M31" s="84">
        <v>32808566</v>
      </c>
      <c r="N31" s="31">
        <f t="shared" si="4"/>
        <v>96.75950675330533</v>
      </c>
      <c r="O31" s="30">
        <f t="shared" si="5"/>
        <v>-0.28929944697979176</v>
      </c>
      <c r="P31" s="5"/>
      <c r="Q31" s="32"/>
    </row>
    <row r="32" spans="1:17" ht="12.75">
      <c r="A32" s="6" t="s">
        <v>16</v>
      </c>
      <c r="B32" s="28" t="s">
        <v>39</v>
      </c>
      <c r="C32" s="62">
        <v>10568556</v>
      </c>
      <c r="D32" s="63">
        <v>5114605</v>
      </c>
      <c r="E32" s="64">
        <f t="shared" si="0"/>
        <v>-5453951</v>
      </c>
      <c r="F32" s="62">
        <v>0</v>
      </c>
      <c r="G32" s="63">
        <v>3616521</v>
      </c>
      <c r="H32" s="64">
        <f t="shared" si="1"/>
        <v>3616521</v>
      </c>
      <c r="I32" s="64">
        <v>2611835</v>
      </c>
      <c r="J32" s="29">
        <f t="shared" si="2"/>
        <v>-51.60545111366207</v>
      </c>
      <c r="K32" s="30">
        <f t="shared" si="3"/>
        <v>0</v>
      </c>
      <c r="L32" s="83">
        <v>11103896</v>
      </c>
      <c r="M32" s="84">
        <v>32808566</v>
      </c>
      <c r="N32" s="31">
        <f t="shared" si="4"/>
        <v>-49.11745390987091</v>
      </c>
      <c r="O32" s="30">
        <f t="shared" si="5"/>
        <v>11.023099881902795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73469004</v>
      </c>
      <c r="D33" s="81">
        <v>84572900</v>
      </c>
      <c r="E33" s="82">
        <f t="shared" si="0"/>
        <v>11103896</v>
      </c>
      <c r="F33" s="80">
        <v>68403084</v>
      </c>
      <c r="G33" s="81">
        <v>101211650</v>
      </c>
      <c r="H33" s="82">
        <f t="shared" si="1"/>
        <v>32808566</v>
      </c>
      <c r="I33" s="82">
        <v>85435600</v>
      </c>
      <c r="J33" s="57">
        <f t="shared" si="2"/>
        <v>15.113715166194442</v>
      </c>
      <c r="K33" s="58">
        <f t="shared" si="3"/>
        <v>47.96357719777664</v>
      </c>
      <c r="L33" s="95">
        <v>11103896</v>
      </c>
      <c r="M33" s="96">
        <v>32808566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111903011</v>
      </c>
      <c r="D8" s="63">
        <v>113840732</v>
      </c>
      <c r="E8" s="64">
        <f>$D8-$C8</f>
        <v>1937721</v>
      </c>
      <c r="F8" s="62">
        <v>119176707</v>
      </c>
      <c r="G8" s="63">
        <v>120898857</v>
      </c>
      <c r="H8" s="64">
        <f>$G8-$F8</f>
        <v>1722150</v>
      </c>
      <c r="I8" s="64">
        <v>128636381</v>
      </c>
      <c r="J8" s="29">
        <f>IF(($C8=0),0,(($E8/$C8)*100))</f>
        <v>1.731607561480182</v>
      </c>
      <c r="K8" s="30">
        <f>IF(($F8=0),0,(($H8/$F8)*100))</f>
        <v>1.4450390880493114</v>
      </c>
      <c r="L8" s="83">
        <v>-30891515</v>
      </c>
      <c r="M8" s="84">
        <v>-23974735</v>
      </c>
      <c r="N8" s="31">
        <f>IF(($L8=0),0,(($E8/$L8)*100))</f>
        <v>-6.272664192740304</v>
      </c>
      <c r="O8" s="30">
        <f>IF(($M8=0),0,(($H8/$M8)*100))</f>
        <v>-7.1831868006048865</v>
      </c>
      <c r="P8" s="5"/>
      <c r="Q8" s="32"/>
    </row>
    <row r="9" spans="1:17" ht="12.75">
      <c r="A9" s="2" t="s">
        <v>16</v>
      </c>
      <c r="B9" s="28" t="s">
        <v>19</v>
      </c>
      <c r="C9" s="62">
        <v>181661877</v>
      </c>
      <c r="D9" s="63">
        <v>176978874</v>
      </c>
      <c r="E9" s="64">
        <f>$D9-$C9</f>
        <v>-4683003</v>
      </c>
      <c r="F9" s="62">
        <v>196752380</v>
      </c>
      <c r="G9" s="63">
        <v>198973432</v>
      </c>
      <c r="H9" s="64">
        <f>$G9-$F9</f>
        <v>2221052</v>
      </c>
      <c r="I9" s="64">
        <v>224038055</v>
      </c>
      <c r="J9" s="29">
        <f>IF(($C9=0),0,(($E9/$C9)*100))</f>
        <v>-2.5778677823525955</v>
      </c>
      <c r="K9" s="30">
        <f>IF(($F9=0),0,(($H9/$F9)*100))</f>
        <v>1.1288564844806452</v>
      </c>
      <c r="L9" s="83">
        <v>-30891515</v>
      </c>
      <c r="M9" s="84">
        <v>-23974735</v>
      </c>
      <c r="N9" s="31">
        <f>IF(($L9=0),0,(($E9/$L9)*100))</f>
        <v>15.159512247942516</v>
      </c>
      <c r="O9" s="30">
        <f>IF(($M9=0),0,(($H9/$M9)*100))</f>
        <v>-9.264135766255603</v>
      </c>
      <c r="P9" s="5"/>
      <c r="Q9" s="32"/>
    </row>
    <row r="10" spans="1:17" ht="12.75">
      <c r="A10" s="2" t="s">
        <v>16</v>
      </c>
      <c r="B10" s="28" t="s">
        <v>20</v>
      </c>
      <c r="C10" s="62">
        <v>773284795</v>
      </c>
      <c r="D10" s="63">
        <v>745138562</v>
      </c>
      <c r="E10" s="64">
        <f aca="true" t="shared" si="0" ref="E10:E33">$D10-$C10</f>
        <v>-28146233</v>
      </c>
      <c r="F10" s="62">
        <v>814979127</v>
      </c>
      <c r="G10" s="63">
        <v>787061190</v>
      </c>
      <c r="H10" s="64">
        <f aca="true" t="shared" si="1" ref="H10:H33">$G10-$F10</f>
        <v>-27917937</v>
      </c>
      <c r="I10" s="64">
        <v>796035465</v>
      </c>
      <c r="J10" s="29">
        <f aca="true" t="shared" si="2" ref="J10:J33">IF(($C10=0),0,(($E10/$C10)*100))</f>
        <v>-3.6398275489174723</v>
      </c>
      <c r="K10" s="30">
        <f aca="true" t="shared" si="3" ref="K10:K33">IF(($F10=0),0,(($H10/$F10)*100))</f>
        <v>-3.425601475557791</v>
      </c>
      <c r="L10" s="83">
        <v>-30891515</v>
      </c>
      <c r="M10" s="84">
        <v>-23974735</v>
      </c>
      <c r="N10" s="31">
        <f aca="true" t="shared" si="4" ref="N10:N33">IF(($L10=0),0,(($E10/$L10)*100))</f>
        <v>91.11315194479779</v>
      </c>
      <c r="O10" s="30">
        <f aca="true" t="shared" si="5" ref="O10:O33">IF(($M10=0),0,(($H10/$M10)*100))</f>
        <v>116.44732256686048</v>
      </c>
      <c r="P10" s="5"/>
      <c r="Q10" s="32"/>
    </row>
    <row r="11" spans="1:17" ht="16.5">
      <c r="A11" s="6" t="s">
        <v>16</v>
      </c>
      <c r="B11" s="33" t="s">
        <v>21</v>
      </c>
      <c r="C11" s="65">
        <v>1066849683</v>
      </c>
      <c r="D11" s="66">
        <v>1035958168</v>
      </c>
      <c r="E11" s="67">
        <f t="shared" si="0"/>
        <v>-30891515</v>
      </c>
      <c r="F11" s="65">
        <v>1130908214</v>
      </c>
      <c r="G11" s="66">
        <v>1106933479</v>
      </c>
      <c r="H11" s="67">
        <f t="shared" si="1"/>
        <v>-23974735</v>
      </c>
      <c r="I11" s="67">
        <v>1148709901</v>
      </c>
      <c r="J11" s="34">
        <f t="shared" si="2"/>
        <v>-2.8955827135021046</v>
      </c>
      <c r="K11" s="35">
        <f t="shared" si="3"/>
        <v>-2.1199540955849843</v>
      </c>
      <c r="L11" s="85">
        <v>-30891515</v>
      </c>
      <c r="M11" s="86">
        <v>-23974735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428783722</v>
      </c>
      <c r="D13" s="63">
        <v>554249804</v>
      </c>
      <c r="E13" s="64">
        <f t="shared" si="0"/>
        <v>125466082</v>
      </c>
      <c r="F13" s="62">
        <v>458742510</v>
      </c>
      <c r="G13" s="63">
        <v>576125092</v>
      </c>
      <c r="H13" s="64">
        <f t="shared" si="1"/>
        <v>117382582</v>
      </c>
      <c r="I13" s="64">
        <v>605566963</v>
      </c>
      <c r="J13" s="29">
        <f t="shared" si="2"/>
        <v>29.260924695270962</v>
      </c>
      <c r="K13" s="30">
        <f t="shared" si="3"/>
        <v>25.587901587755624</v>
      </c>
      <c r="L13" s="83">
        <v>101558913</v>
      </c>
      <c r="M13" s="84">
        <v>131089791</v>
      </c>
      <c r="N13" s="31">
        <f t="shared" si="4"/>
        <v>123.54019779632735</v>
      </c>
      <c r="O13" s="30">
        <f t="shared" si="5"/>
        <v>89.54364874988624</v>
      </c>
      <c r="P13" s="5"/>
      <c r="Q13" s="32"/>
    </row>
    <row r="14" spans="1:17" ht="12.75">
      <c r="A14" s="2" t="s">
        <v>16</v>
      </c>
      <c r="B14" s="28" t="s">
        <v>24</v>
      </c>
      <c r="C14" s="62">
        <v>23801405</v>
      </c>
      <c r="D14" s="63">
        <v>14347517</v>
      </c>
      <c r="E14" s="64">
        <f t="shared" si="0"/>
        <v>-9453888</v>
      </c>
      <c r="F14" s="62">
        <v>24896270</v>
      </c>
      <c r="G14" s="63">
        <v>14950113</v>
      </c>
      <c r="H14" s="64">
        <f t="shared" si="1"/>
        <v>-9946157</v>
      </c>
      <c r="I14" s="64">
        <v>15607918</v>
      </c>
      <c r="J14" s="29">
        <f t="shared" si="2"/>
        <v>-39.71987367972605</v>
      </c>
      <c r="K14" s="30">
        <f t="shared" si="3"/>
        <v>-39.950390158847085</v>
      </c>
      <c r="L14" s="83">
        <v>101558913</v>
      </c>
      <c r="M14" s="84">
        <v>131089791</v>
      </c>
      <c r="N14" s="31">
        <f t="shared" si="4"/>
        <v>-9.308772337884317</v>
      </c>
      <c r="O14" s="30">
        <f t="shared" si="5"/>
        <v>-7.587285725400234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101558913</v>
      </c>
      <c r="M15" s="84">
        <v>131089791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96312463</v>
      </c>
      <c r="D16" s="63">
        <v>108466616</v>
      </c>
      <c r="E16" s="64">
        <f t="shared" si="0"/>
        <v>12154153</v>
      </c>
      <c r="F16" s="62">
        <v>104884272</v>
      </c>
      <c r="G16" s="63">
        <v>113022214</v>
      </c>
      <c r="H16" s="64">
        <f t="shared" si="1"/>
        <v>8137942</v>
      </c>
      <c r="I16" s="64">
        <v>117995191</v>
      </c>
      <c r="J16" s="29">
        <f t="shared" si="2"/>
        <v>12.619501798017563</v>
      </c>
      <c r="K16" s="30">
        <f t="shared" si="3"/>
        <v>7.758972670373304</v>
      </c>
      <c r="L16" s="83">
        <v>101558913</v>
      </c>
      <c r="M16" s="84">
        <v>131089791</v>
      </c>
      <c r="N16" s="31">
        <f t="shared" si="4"/>
        <v>11.967588703908243</v>
      </c>
      <c r="O16" s="30">
        <f t="shared" si="5"/>
        <v>6.207914390526414</v>
      </c>
      <c r="P16" s="5"/>
      <c r="Q16" s="32"/>
    </row>
    <row r="17" spans="1:17" ht="12.75">
      <c r="A17" s="2" t="s">
        <v>16</v>
      </c>
      <c r="B17" s="28" t="s">
        <v>26</v>
      </c>
      <c r="C17" s="62">
        <v>523686847</v>
      </c>
      <c r="D17" s="63">
        <v>497079413</v>
      </c>
      <c r="E17" s="64">
        <f t="shared" si="0"/>
        <v>-26607434</v>
      </c>
      <c r="F17" s="62">
        <v>540826953</v>
      </c>
      <c r="G17" s="63">
        <v>556342377</v>
      </c>
      <c r="H17" s="64">
        <f t="shared" si="1"/>
        <v>15515424</v>
      </c>
      <c r="I17" s="64">
        <v>584926281</v>
      </c>
      <c r="J17" s="41">
        <f t="shared" si="2"/>
        <v>-5.080790963611886</v>
      </c>
      <c r="K17" s="30">
        <f t="shared" si="3"/>
        <v>2.868833351210586</v>
      </c>
      <c r="L17" s="87">
        <v>101558913</v>
      </c>
      <c r="M17" s="84">
        <v>131089791</v>
      </c>
      <c r="N17" s="31">
        <f t="shared" si="4"/>
        <v>-26.199014162351265</v>
      </c>
      <c r="O17" s="30">
        <f t="shared" si="5"/>
        <v>11.835722584987568</v>
      </c>
      <c r="P17" s="5"/>
      <c r="Q17" s="32"/>
    </row>
    <row r="18" spans="1:17" ht="16.5">
      <c r="A18" s="2" t="s">
        <v>16</v>
      </c>
      <c r="B18" s="33" t="s">
        <v>27</v>
      </c>
      <c r="C18" s="65">
        <v>1072584437</v>
      </c>
      <c r="D18" s="66">
        <v>1174143350</v>
      </c>
      <c r="E18" s="67">
        <f t="shared" si="0"/>
        <v>101558913</v>
      </c>
      <c r="F18" s="65">
        <v>1129350005</v>
      </c>
      <c r="G18" s="66">
        <v>1260439796</v>
      </c>
      <c r="H18" s="67">
        <f t="shared" si="1"/>
        <v>131089791</v>
      </c>
      <c r="I18" s="67">
        <v>1324096353</v>
      </c>
      <c r="J18" s="42">
        <f t="shared" si="2"/>
        <v>9.468617061427679</v>
      </c>
      <c r="K18" s="35">
        <f t="shared" si="3"/>
        <v>11.607543314262438</v>
      </c>
      <c r="L18" s="88">
        <v>101558913</v>
      </c>
      <c r="M18" s="86">
        <v>131089791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-5734754</v>
      </c>
      <c r="D19" s="72">
        <v>-138185182</v>
      </c>
      <c r="E19" s="73">
        <f t="shared" si="0"/>
        <v>-132450428</v>
      </c>
      <c r="F19" s="74">
        <v>1558209</v>
      </c>
      <c r="G19" s="75">
        <v>-153506317</v>
      </c>
      <c r="H19" s="76">
        <f t="shared" si="1"/>
        <v>-155064526</v>
      </c>
      <c r="I19" s="76">
        <v>-175386452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5613859</v>
      </c>
      <c r="M22" s="84">
        <v>20226052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74606453</v>
      </c>
      <c r="D23" s="63">
        <v>103510873</v>
      </c>
      <c r="E23" s="64">
        <f t="shared" si="0"/>
        <v>28904420</v>
      </c>
      <c r="F23" s="62">
        <v>77813522</v>
      </c>
      <c r="G23" s="63">
        <v>107057574</v>
      </c>
      <c r="H23" s="64">
        <f t="shared" si="1"/>
        <v>29244052</v>
      </c>
      <c r="I23" s="64">
        <v>122632410</v>
      </c>
      <c r="J23" s="29">
        <f t="shared" si="2"/>
        <v>38.74252003375633</v>
      </c>
      <c r="K23" s="30">
        <f t="shared" si="3"/>
        <v>37.58222381965952</v>
      </c>
      <c r="L23" s="83">
        <v>5613859</v>
      </c>
      <c r="M23" s="84">
        <v>20226052</v>
      </c>
      <c r="N23" s="31">
        <f t="shared" si="4"/>
        <v>514.8761306616358</v>
      </c>
      <c r="O23" s="30">
        <f t="shared" si="5"/>
        <v>144.5860615803816</v>
      </c>
      <c r="P23" s="5"/>
      <c r="Q23" s="32"/>
    </row>
    <row r="24" spans="1:17" ht="12.75">
      <c r="A24" s="6" t="s">
        <v>16</v>
      </c>
      <c r="B24" s="28" t="s">
        <v>32</v>
      </c>
      <c r="C24" s="62">
        <v>378315841</v>
      </c>
      <c r="D24" s="63">
        <v>355025280</v>
      </c>
      <c r="E24" s="64">
        <f t="shared" si="0"/>
        <v>-23290561</v>
      </c>
      <c r="F24" s="62">
        <v>367741440</v>
      </c>
      <c r="G24" s="63">
        <v>358723440</v>
      </c>
      <c r="H24" s="64">
        <f t="shared" si="1"/>
        <v>-9018000</v>
      </c>
      <c r="I24" s="64">
        <v>335192040</v>
      </c>
      <c r="J24" s="29">
        <f t="shared" si="2"/>
        <v>-6.156380060225921</v>
      </c>
      <c r="K24" s="30">
        <f t="shared" si="3"/>
        <v>-2.452266462001128</v>
      </c>
      <c r="L24" s="83">
        <v>5613859</v>
      </c>
      <c r="M24" s="84">
        <v>20226052</v>
      </c>
      <c r="N24" s="31">
        <f t="shared" si="4"/>
        <v>-414.8761306616358</v>
      </c>
      <c r="O24" s="30">
        <f t="shared" si="5"/>
        <v>-44.58606158038158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5613859</v>
      </c>
      <c r="M25" s="84">
        <v>20226052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452922294</v>
      </c>
      <c r="D26" s="66">
        <v>458536153</v>
      </c>
      <c r="E26" s="67">
        <f t="shared" si="0"/>
        <v>5613859</v>
      </c>
      <c r="F26" s="65">
        <v>445554962</v>
      </c>
      <c r="G26" s="66">
        <v>465781014</v>
      </c>
      <c r="H26" s="67">
        <f t="shared" si="1"/>
        <v>20226052</v>
      </c>
      <c r="I26" s="67">
        <v>457824450</v>
      </c>
      <c r="J26" s="42">
        <f t="shared" si="2"/>
        <v>1.2394750875301361</v>
      </c>
      <c r="K26" s="35">
        <f t="shared" si="3"/>
        <v>4.539518965114791</v>
      </c>
      <c r="L26" s="88">
        <v>5613859</v>
      </c>
      <c r="M26" s="86">
        <v>20226052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308687562</v>
      </c>
      <c r="D28" s="63">
        <v>298077187</v>
      </c>
      <c r="E28" s="64">
        <f t="shared" si="0"/>
        <v>-10610375</v>
      </c>
      <c r="F28" s="62">
        <v>264035108</v>
      </c>
      <c r="G28" s="63">
        <v>225460069</v>
      </c>
      <c r="H28" s="64">
        <f t="shared" si="1"/>
        <v>-38575039</v>
      </c>
      <c r="I28" s="64">
        <v>237583238</v>
      </c>
      <c r="J28" s="29">
        <f t="shared" si="2"/>
        <v>-3.437253814586802</v>
      </c>
      <c r="K28" s="30">
        <f t="shared" si="3"/>
        <v>-14.609814313026886</v>
      </c>
      <c r="L28" s="83">
        <v>5613859</v>
      </c>
      <c r="M28" s="84">
        <v>20226052</v>
      </c>
      <c r="N28" s="31">
        <f t="shared" si="4"/>
        <v>-189.0032328920267</v>
      </c>
      <c r="O28" s="30">
        <f t="shared" si="5"/>
        <v>-190.71956801060335</v>
      </c>
      <c r="P28" s="5"/>
      <c r="Q28" s="32"/>
    </row>
    <row r="29" spans="1:17" ht="12.75">
      <c r="A29" s="6" t="s">
        <v>16</v>
      </c>
      <c r="B29" s="28" t="s">
        <v>36</v>
      </c>
      <c r="C29" s="62">
        <v>15690000</v>
      </c>
      <c r="D29" s="63">
        <v>16167000</v>
      </c>
      <c r="E29" s="64">
        <f t="shared" si="0"/>
        <v>477000</v>
      </c>
      <c r="F29" s="62">
        <v>16411740</v>
      </c>
      <c r="G29" s="63">
        <v>16846014</v>
      </c>
      <c r="H29" s="64">
        <f t="shared" si="1"/>
        <v>434274</v>
      </c>
      <c r="I29" s="64">
        <v>24258259</v>
      </c>
      <c r="J29" s="29">
        <f t="shared" si="2"/>
        <v>3.040152963671128</v>
      </c>
      <c r="K29" s="30">
        <f t="shared" si="3"/>
        <v>2.646117961898007</v>
      </c>
      <c r="L29" s="83">
        <v>5613859</v>
      </c>
      <c r="M29" s="84">
        <v>20226052</v>
      </c>
      <c r="N29" s="31">
        <f t="shared" si="4"/>
        <v>8.496829008352364</v>
      </c>
      <c r="O29" s="30">
        <f t="shared" si="5"/>
        <v>2.147102163091443</v>
      </c>
      <c r="P29" s="5"/>
      <c r="Q29" s="32"/>
    </row>
    <row r="30" spans="1:17" ht="12.75">
      <c r="A30" s="6" t="s">
        <v>16</v>
      </c>
      <c r="B30" s="28" t="s">
        <v>37</v>
      </c>
      <c r="C30" s="62">
        <v>190905</v>
      </c>
      <c r="D30" s="63">
        <v>390905</v>
      </c>
      <c r="E30" s="64">
        <f t="shared" si="0"/>
        <v>200000</v>
      </c>
      <c r="F30" s="62">
        <v>199687</v>
      </c>
      <c r="G30" s="63">
        <v>407323</v>
      </c>
      <c r="H30" s="64">
        <f t="shared" si="1"/>
        <v>207636</v>
      </c>
      <c r="I30" s="64">
        <v>586545</v>
      </c>
      <c r="J30" s="29">
        <f t="shared" si="2"/>
        <v>104.76414970796992</v>
      </c>
      <c r="K30" s="30">
        <f t="shared" si="3"/>
        <v>103.98072984220306</v>
      </c>
      <c r="L30" s="83">
        <v>5613859</v>
      </c>
      <c r="M30" s="84">
        <v>20226052</v>
      </c>
      <c r="N30" s="31">
        <f t="shared" si="4"/>
        <v>3.562611743543968</v>
      </c>
      <c r="O30" s="30">
        <f t="shared" si="5"/>
        <v>1.0265770106790983</v>
      </c>
      <c r="P30" s="5"/>
      <c r="Q30" s="32"/>
    </row>
    <row r="31" spans="1:17" ht="12.75">
      <c r="A31" s="6" t="s">
        <v>16</v>
      </c>
      <c r="B31" s="28" t="s">
        <v>38</v>
      </c>
      <c r="C31" s="62">
        <v>64493277</v>
      </c>
      <c r="D31" s="63">
        <v>67680680</v>
      </c>
      <c r="E31" s="64">
        <f t="shared" si="0"/>
        <v>3187403</v>
      </c>
      <c r="F31" s="62">
        <v>82233574</v>
      </c>
      <c r="G31" s="63">
        <v>123562847</v>
      </c>
      <c r="H31" s="64">
        <f t="shared" si="1"/>
        <v>41329273</v>
      </c>
      <c r="I31" s="64">
        <v>87352282</v>
      </c>
      <c r="J31" s="29">
        <f t="shared" si="2"/>
        <v>4.942225218296785</v>
      </c>
      <c r="K31" s="30">
        <f t="shared" si="3"/>
        <v>50.25839324458888</v>
      </c>
      <c r="L31" s="83">
        <v>5613859</v>
      </c>
      <c r="M31" s="84">
        <v>20226052</v>
      </c>
      <c r="N31" s="31">
        <f t="shared" si="4"/>
        <v>56.777396796036385</v>
      </c>
      <c r="O31" s="30">
        <f t="shared" si="5"/>
        <v>204.3368275726771</v>
      </c>
      <c r="P31" s="5"/>
      <c r="Q31" s="32"/>
    </row>
    <row r="32" spans="1:17" ht="12.75">
      <c r="A32" s="6" t="s">
        <v>16</v>
      </c>
      <c r="B32" s="28" t="s">
        <v>39</v>
      </c>
      <c r="C32" s="62">
        <v>63860550</v>
      </c>
      <c r="D32" s="63">
        <v>76220381</v>
      </c>
      <c r="E32" s="64">
        <f t="shared" si="0"/>
        <v>12359831</v>
      </c>
      <c r="F32" s="62">
        <v>82674853</v>
      </c>
      <c r="G32" s="63">
        <v>99504761</v>
      </c>
      <c r="H32" s="64">
        <f t="shared" si="1"/>
        <v>16829908</v>
      </c>
      <c r="I32" s="64">
        <v>108044126</v>
      </c>
      <c r="J32" s="29">
        <f t="shared" si="2"/>
        <v>19.354407376698134</v>
      </c>
      <c r="K32" s="30">
        <f t="shared" si="3"/>
        <v>20.35674378519911</v>
      </c>
      <c r="L32" s="83">
        <v>5613859</v>
      </c>
      <c r="M32" s="84">
        <v>20226052</v>
      </c>
      <c r="N32" s="31">
        <f t="shared" si="4"/>
        <v>220.16639534409396</v>
      </c>
      <c r="O32" s="30">
        <f t="shared" si="5"/>
        <v>83.20906126415575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452922294</v>
      </c>
      <c r="D33" s="81">
        <v>458536153</v>
      </c>
      <c r="E33" s="82">
        <f t="shared" si="0"/>
        <v>5613859</v>
      </c>
      <c r="F33" s="80">
        <v>445554962</v>
      </c>
      <c r="G33" s="81">
        <v>465781014</v>
      </c>
      <c r="H33" s="82">
        <f t="shared" si="1"/>
        <v>20226052</v>
      </c>
      <c r="I33" s="82">
        <v>457824450</v>
      </c>
      <c r="J33" s="57">
        <f t="shared" si="2"/>
        <v>1.2394750875301361</v>
      </c>
      <c r="K33" s="58">
        <f t="shared" si="3"/>
        <v>4.539518965114791</v>
      </c>
      <c r="L33" s="95">
        <v>5613859</v>
      </c>
      <c r="M33" s="96">
        <v>20226052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284397243</v>
      </c>
      <c r="D8" s="63">
        <v>243457888</v>
      </c>
      <c r="E8" s="64">
        <f>$D8-$C8</f>
        <v>-40939355</v>
      </c>
      <c r="F8" s="62">
        <v>298617105</v>
      </c>
      <c r="G8" s="63">
        <v>255630784</v>
      </c>
      <c r="H8" s="64">
        <f>$G8-$F8</f>
        <v>-42986321</v>
      </c>
      <c r="I8" s="64">
        <v>268412321</v>
      </c>
      <c r="J8" s="29">
        <f>IF(($C8=0),0,(($E8/$C8)*100))</f>
        <v>-14.395130757297814</v>
      </c>
      <c r="K8" s="30">
        <f>IF(($F8=0),0,(($H8/$F8)*100))</f>
        <v>-14.395130178493961</v>
      </c>
      <c r="L8" s="83">
        <v>82228423</v>
      </c>
      <c r="M8" s="84">
        <v>71616194</v>
      </c>
      <c r="N8" s="31">
        <f>IF(($L8=0),0,(($E8/$L8)*100))</f>
        <v>-49.78735272595463</v>
      </c>
      <c r="O8" s="30">
        <f>IF(($M8=0),0,(($H8/$M8)*100))</f>
        <v>-60.0231855381759</v>
      </c>
      <c r="P8" s="5"/>
      <c r="Q8" s="32"/>
    </row>
    <row r="9" spans="1:17" ht="12.75">
      <c r="A9" s="2" t="s">
        <v>16</v>
      </c>
      <c r="B9" s="28" t="s">
        <v>19</v>
      </c>
      <c r="C9" s="62">
        <v>78931060</v>
      </c>
      <c r="D9" s="63">
        <v>55251821</v>
      </c>
      <c r="E9" s="64">
        <f>$D9-$C9</f>
        <v>-23679239</v>
      </c>
      <c r="F9" s="62">
        <v>82877612</v>
      </c>
      <c r="G9" s="63">
        <v>58014411</v>
      </c>
      <c r="H9" s="64">
        <f>$G9-$F9</f>
        <v>-24863201</v>
      </c>
      <c r="I9" s="64">
        <v>60915131</v>
      </c>
      <c r="J9" s="29">
        <f>IF(($C9=0),0,(($E9/$C9)*100))</f>
        <v>-29.999899912657956</v>
      </c>
      <c r="K9" s="30">
        <f>IF(($F9=0),0,(($H9/$F9)*100))</f>
        <v>-29.999900334966217</v>
      </c>
      <c r="L9" s="83">
        <v>82228423</v>
      </c>
      <c r="M9" s="84">
        <v>71616194</v>
      </c>
      <c r="N9" s="31">
        <f>IF(($L9=0),0,(($E9/$L9)*100))</f>
        <v>-28.796902744930424</v>
      </c>
      <c r="O9" s="30">
        <f>IF(($M9=0),0,(($H9/$M9)*100))</f>
        <v>-34.71728894166032</v>
      </c>
      <c r="P9" s="5"/>
      <c r="Q9" s="32"/>
    </row>
    <row r="10" spans="1:17" ht="12.75">
      <c r="A10" s="2" t="s">
        <v>16</v>
      </c>
      <c r="B10" s="28" t="s">
        <v>20</v>
      </c>
      <c r="C10" s="62">
        <v>1125813320</v>
      </c>
      <c r="D10" s="63">
        <v>1272660337</v>
      </c>
      <c r="E10" s="64">
        <f aca="true" t="shared" si="0" ref="E10:E33">$D10-$C10</f>
        <v>146847017</v>
      </c>
      <c r="F10" s="62">
        <v>1196827636</v>
      </c>
      <c r="G10" s="63">
        <v>1336293352</v>
      </c>
      <c r="H10" s="64">
        <f aca="true" t="shared" si="1" ref="H10:H33">$G10-$F10</f>
        <v>139465716</v>
      </c>
      <c r="I10" s="64">
        <v>1403108024</v>
      </c>
      <c r="J10" s="29">
        <f aca="true" t="shared" si="2" ref="J10:J33">IF(($C10=0),0,(($E10/$C10)*100))</f>
        <v>13.043638265001164</v>
      </c>
      <c r="K10" s="30">
        <f aca="true" t="shared" si="3" ref="K10:K33">IF(($F10=0),0,(($H10/$F10)*100))</f>
        <v>11.652949163683918</v>
      </c>
      <c r="L10" s="83">
        <v>82228423</v>
      </c>
      <c r="M10" s="84">
        <v>71616194</v>
      </c>
      <c r="N10" s="31">
        <f aca="true" t="shared" si="4" ref="N10:N33">IF(($L10=0),0,(($E10/$L10)*100))</f>
        <v>178.58425547088507</v>
      </c>
      <c r="O10" s="30">
        <f aca="true" t="shared" si="5" ref="O10:O33">IF(($M10=0),0,(($H10/$M10)*100))</f>
        <v>194.74047447983622</v>
      </c>
      <c r="P10" s="5"/>
      <c r="Q10" s="32"/>
    </row>
    <row r="11" spans="1:17" ht="16.5">
      <c r="A11" s="6" t="s">
        <v>16</v>
      </c>
      <c r="B11" s="33" t="s">
        <v>21</v>
      </c>
      <c r="C11" s="65">
        <v>1489141623</v>
      </c>
      <c r="D11" s="66">
        <v>1571370046</v>
      </c>
      <c r="E11" s="67">
        <f t="shared" si="0"/>
        <v>82228423</v>
      </c>
      <c r="F11" s="65">
        <v>1578322353</v>
      </c>
      <c r="G11" s="66">
        <v>1649938547</v>
      </c>
      <c r="H11" s="67">
        <f t="shared" si="1"/>
        <v>71616194</v>
      </c>
      <c r="I11" s="67">
        <v>1732435476</v>
      </c>
      <c r="J11" s="34">
        <f t="shared" si="2"/>
        <v>5.52186721061117</v>
      </c>
      <c r="K11" s="35">
        <f t="shared" si="3"/>
        <v>4.537488420149113</v>
      </c>
      <c r="L11" s="85">
        <v>82228423</v>
      </c>
      <c r="M11" s="86">
        <v>71616194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596366286</v>
      </c>
      <c r="D13" s="63">
        <v>602948412</v>
      </c>
      <c r="E13" s="64">
        <f t="shared" si="0"/>
        <v>6582126</v>
      </c>
      <c r="F13" s="62">
        <v>626547195</v>
      </c>
      <c r="G13" s="63">
        <v>633095836</v>
      </c>
      <c r="H13" s="64">
        <f t="shared" si="1"/>
        <v>6548641</v>
      </c>
      <c r="I13" s="64">
        <v>664750623</v>
      </c>
      <c r="J13" s="29">
        <f t="shared" si="2"/>
        <v>1.1037052486900643</v>
      </c>
      <c r="K13" s="30">
        <f t="shared" si="3"/>
        <v>1.0451951668221897</v>
      </c>
      <c r="L13" s="83">
        <v>-143472168</v>
      </c>
      <c r="M13" s="84">
        <v>-200200849</v>
      </c>
      <c r="N13" s="31">
        <f t="shared" si="4"/>
        <v>-4.587737183981217</v>
      </c>
      <c r="O13" s="30">
        <f t="shared" si="5"/>
        <v>-3.271035578875093</v>
      </c>
      <c r="P13" s="5"/>
      <c r="Q13" s="32"/>
    </row>
    <row r="14" spans="1:17" ht="12.75">
      <c r="A14" s="2" t="s">
        <v>16</v>
      </c>
      <c r="B14" s="28" t="s">
        <v>24</v>
      </c>
      <c r="C14" s="62">
        <v>113256000</v>
      </c>
      <c r="D14" s="63">
        <v>210054313</v>
      </c>
      <c r="E14" s="64">
        <f t="shared" si="0"/>
        <v>96798313</v>
      </c>
      <c r="F14" s="62">
        <v>118918800</v>
      </c>
      <c r="G14" s="63">
        <v>220557028</v>
      </c>
      <c r="H14" s="64">
        <f t="shared" si="1"/>
        <v>101638228</v>
      </c>
      <c r="I14" s="64">
        <v>231584880</v>
      </c>
      <c r="J14" s="29">
        <f t="shared" si="2"/>
        <v>85.46859592427775</v>
      </c>
      <c r="K14" s="30">
        <f t="shared" si="3"/>
        <v>85.46859537768628</v>
      </c>
      <c r="L14" s="83">
        <v>-143472168</v>
      </c>
      <c r="M14" s="84">
        <v>-200200849</v>
      </c>
      <c r="N14" s="31">
        <f t="shared" si="4"/>
        <v>-67.46835595319087</v>
      </c>
      <c r="O14" s="30">
        <f t="shared" si="5"/>
        <v>-50.7681303589277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-143472168</v>
      </c>
      <c r="M15" s="84">
        <v>-200200849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-143472168</v>
      </c>
      <c r="M16" s="84">
        <v>-200200849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719588601</v>
      </c>
      <c r="D17" s="63">
        <v>472735994</v>
      </c>
      <c r="E17" s="64">
        <f t="shared" si="0"/>
        <v>-246852607</v>
      </c>
      <c r="F17" s="62">
        <v>804760510</v>
      </c>
      <c r="G17" s="63">
        <v>496372792</v>
      </c>
      <c r="H17" s="64">
        <f t="shared" si="1"/>
        <v>-308387718</v>
      </c>
      <c r="I17" s="64">
        <v>521191447</v>
      </c>
      <c r="J17" s="41">
        <f t="shared" si="2"/>
        <v>-34.30468557408402</v>
      </c>
      <c r="K17" s="30">
        <f t="shared" si="3"/>
        <v>-38.32043373997067</v>
      </c>
      <c r="L17" s="87">
        <v>-143472168</v>
      </c>
      <c r="M17" s="84">
        <v>-200200849</v>
      </c>
      <c r="N17" s="31">
        <f t="shared" si="4"/>
        <v>172.05609313717207</v>
      </c>
      <c r="O17" s="30">
        <f t="shared" si="5"/>
        <v>154.0391659378028</v>
      </c>
      <c r="P17" s="5"/>
      <c r="Q17" s="32"/>
    </row>
    <row r="18" spans="1:17" ht="16.5">
      <c r="A18" s="2" t="s">
        <v>16</v>
      </c>
      <c r="B18" s="33" t="s">
        <v>27</v>
      </c>
      <c r="C18" s="65">
        <v>1429210887</v>
      </c>
      <c r="D18" s="66">
        <v>1285738719</v>
      </c>
      <c r="E18" s="67">
        <f t="shared" si="0"/>
        <v>-143472168</v>
      </c>
      <c r="F18" s="65">
        <v>1550226505</v>
      </c>
      <c r="G18" s="66">
        <v>1350025656</v>
      </c>
      <c r="H18" s="67">
        <f t="shared" si="1"/>
        <v>-200200849</v>
      </c>
      <c r="I18" s="67">
        <v>1417526950</v>
      </c>
      <c r="J18" s="42">
        <f t="shared" si="2"/>
        <v>-10.038558291502856</v>
      </c>
      <c r="K18" s="35">
        <f t="shared" si="3"/>
        <v>-12.914296611126513</v>
      </c>
      <c r="L18" s="88">
        <v>-143472168</v>
      </c>
      <c r="M18" s="86">
        <v>-200200849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59930736</v>
      </c>
      <c r="D19" s="72">
        <v>285631327</v>
      </c>
      <c r="E19" s="73">
        <f t="shared" si="0"/>
        <v>225700591</v>
      </c>
      <c r="F19" s="74">
        <v>28095848</v>
      </c>
      <c r="G19" s="75">
        <v>299912891</v>
      </c>
      <c r="H19" s="76">
        <f t="shared" si="1"/>
        <v>271817043</v>
      </c>
      <c r="I19" s="76">
        <v>314908526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378083316</v>
      </c>
      <c r="M22" s="84">
        <v>419207131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120654240</v>
      </c>
      <c r="D23" s="63">
        <v>287350316</v>
      </c>
      <c r="E23" s="64">
        <f t="shared" si="0"/>
        <v>166696076</v>
      </c>
      <c r="F23" s="62">
        <v>120283480</v>
      </c>
      <c r="G23" s="63">
        <v>301717831</v>
      </c>
      <c r="H23" s="64">
        <f t="shared" si="1"/>
        <v>181434351</v>
      </c>
      <c r="I23" s="64">
        <v>316803723</v>
      </c>
      <c r="J23" s="29">
        <f t="shared" si="2"/>
        <v>138.16014754226623</v>
      </c>
      <c r="K23" s="30">
        <f t="shared" si="3"/>
        <v>150.83896059542008</v>
      </c>
      <c r="L23" s="83">
        <v>378083316</v>
      </c>
      <c r="M23" s="84">
        <v>419207131</v>
      </c>
      <c r="N23" s="31">
        <f t="shared" si="4"/>
        <v>44.08977305943857</v>
      </c>
      <c r="O23" s="30">
        <f t="shared" si="5"/>
        <v>43.28035894026812</v>
      </c>
      <c r="P23" s="5"/>
      <c r="Q23" s="32"/>
    </row>
    <row r="24" spans="1:17" ht="12.75">
      <c r="A24" s="6" t="s">
        <v>16</v>
      </c>
      <c r="B24" s="28" t="s">
        <v>32</v>
      </c>
      <c r="C24" s="62">
        <v>243582760</v>
      </c>
      <c r="D24" s="63">
        <v>454970000</v>
      </c>
      <c r="E24" s="64">
        <f t="shared" si="0"/>
        <v>211387240</v>
      </c>
      <c r="F24" s="62">
        <v>239945720</v>
      </c>
      <c r="G24" s="63">
        <v>477718500</v>
      </c>
      <c r="H24" s="64">
        <f t="shared" si="1"/>
        <v>237772780</v>
      </c>
      <c r="I24" s="64">
        <v>501604425</v>
      </c>
      <c r="J24" s="29">
        <f t="shared" si="2"/>
        <v>86.7825128510737</v>
      </c>
      <c r="K24" s="30">
        <f t="shared" si="3"/>
        <v>99.09440351759557</v>
      </c>
      <c r="L24" s="83">
        <v>378083316</v>
      </c>
      <c r="M24" s="84">
        <v>419207131</v>
      </c>
      <c r="N24" s="31">
        <f t="shared" si="4"/>
        <v>55.91022694056142</v>
      </c>
      <c r="O24" s="30">
        <f t="shared" si="5"/>
        <v>56.71964105973187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378083316</v>
      </c>
      <c r="M25" s="84">
        <v>419207131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364237000</v>
      </c>
      <c r="D26" s="66">
        <v>742320316</v>
      </c>
      <c r="E26" s="67">
        <f t="shared" si="0"/>
        <v>378083316</v>
      </c>
      <c r="F26" s="65">
        <v>360229200</v>
      </c>
      <c r="G26" s="66">
        <v>779436331</v>
      </c>
      <c r="H26" s="67">
        <f t="shared" si="1"/>
        <v>419207131</v>
      </c>
      <c r="I26" s="67">
        <v>818408148</v>
      </c>
      <c r="J26" s="42">
        <f t="shared" si="2"/>
        <v>103.80145784200947</v>
      </c>
      <c r="K26" s="35">
        <f t="shared" si="3"/>
        <v>116.37233489123035</v>
      </c>
      <c r="L26" s="88">
        <v>378083316</v>
      </c>
      <c r="M26" s="86">
        <v>419207131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150061760</v>
      </c>
      <c r="D28" s="63">
        <v>249210000</v>
      </c>
      <c r="E28" s="64">
        <f t="shared" si="0"/>
        <v>99148240</v>
      </c>
      <c r="F28" s="62">
        <v>136813720</v>
      </c>
      <c r="G28" s="63">
        <v>261670500</v>
      </c>
      <c r="H28" s="64">
        <f t="shared" si="1"/>
        <v>124856780</v>
      </c>
      <c r="I28" s="64">
        <v>274754025</v>
      </c>
      <c r="J28" s="29">
        <f t="shared" si="2"/>
        <v>66.07162277718187</v>
      </c>
      <c r="K28" s="30">
        <f t="shared" si="3"/>
        <v>91.26042329672785</v>
      </c>
      <c r="L28" s="83">
        <v>378083316</v>
      </c>
      <c r="M28" s="84">
        <v>419207131</v>
      </c>
      <c r="N28" s="31">
        <f t="shared" si="4"/>
        <v>26.223913038257418</v>
      </c>
      <c r="O28" s="30">
        <f t="shared" si="5"/>
        <v>29.784030558392388</v>
      </c>
      <c r="P28" s="5"/>
      <c r="Q28" s="32"/>
    </row>
    <row r="29" spans="1:17" ht="12.75">
      <c r="A29" s="6" t="s">
        <v>16</v>
      </c>
      <c r="B29" s="28" t="s">
        <v>36</v>
      </c>
      <c r="C29" s="62">
        <v>10400000</v>
      </c>
      <c r="D29" s="63">
        <v>17200000</v>
      </c>
      <c r="E29" s="64">
        <f t="shared" si="0"/>
        <v>6800000</v>
      </c>
      <c r="F29" s="62">
        <v>10816000</v>
      </c>
      <c r="G29" s="63">
        <v>18060000</v>
      </c>
      <c r="H29" s="64">
        <f t="shared" si="1"/>
        <v>7244000</v>
      </c>
      <c r="I29" s="64">
        <v>18963000</v>
      </c>
      <c r="J29" s="29">
        <f t="shared" si="2"/>
        <v>65.38461538461539</v>
      </c>
      <c r="K29" s="30">
        <f t="shared" si="3"/>
        <v>66.97485207100591</v>
      </c>
      <c r="L29" s="83">
        <v>378083316</v>
      </c>
      <c r="M29" s="84">
        <v>419207131</v>
      </c>
      <c r="N29" s="31">
        <f t="shared" si="4"/>
        <v>1.7985453767021025</v>
      </c>
      <c r="O29" s="30">
        <f t="shared" si="5"/>
        <v>1.7280240397437325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378083316</v>
      </c>
      <c r="M30" s="84">
        <v>419207131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108804000</v>
      </c>
      <c r="D31" s="63">
        <v>131800316</v>
      </c>
      <c r="E31" s="64">
        <f t="shared" si="0"/>
        <v>22996316</v>
      </c>
      <c r="F31" s="62">
        <v>119448000</v>
      </c>
      <c r="G31" s="63">
        <v>138390331</v>
      </c>
      <c r="H31" s="64">
        <f t="shared" si="1"/>
        <v>18942331</v>
      </c>
      <c r="I31" s="64">
        <v>145309848</v>
      </c>
      <c r="J31" s="29">
        <f t="shared" si="2"/>
        <v>21.13554281092607</v>
      </c>
      <c r="K31" s="30">
        <f t="shared" si="3"/>
        <v>15.858223662179357</v>
      </c>
      <c r="L31" s="83">
        <v>378083316</v>
      </c>
      <c r="M31" s="84">
        <v>419207131</v>
      </c>
      <c r="N31" s="31">
        <f t="shared" si="4"/>
        <v>6.082340856320674</v>
      </c>
      <c r="O31" s="30">
        <f t="shared" si="5"/>
        <v>4.518608964216308</v>
      </c>
      <c r="P31" s="5"/>
      <c r="Q31" s="32"/>
    </row>
    <row r="32" spans="1:17" ht="12.75">
      <c r="A32" s="6" t="s">
        <v>16</v>
      </c>
      <c r="B32" s="28" t="s">
        <v>39</v>
      </c>
      <c r="C32" s="62">
        <v>94971240</v>
      </c>
      <c r="D32" s="63">
        <v>344110000</v>
      </c>
      <c r="E32" s="64">
        <f t="shared" si="0"/>
        <v>249138760</v>
      </c>
      <c r="F32" s="62">
        <v>93151480</v>
      </c>
      <c r="G32" s="63">
        <v>361315500</v>
      </c>
      <c r="H32" s="64">
        <f t="shared" si="1"/>
        <v>268164020</v>
      </c>
      <c r="I32" s="64">
        <v>379381275</v>
      </c>
      <c r="J32" s="29">
        <f t="shared" si="2"/>
        <v>262.33074349666276</v>
      </c>
      <c r="K32" s="30">
        <f t="shared" si="3"/>
        <v>287.8795055108088</v>
      </c>
      <c r="L32" s="83">
        <v>378083316</v>
      </c>
      <c r="M32" s="84">
        <v>419207131</v>
      </c>
      <c r="N32" s="31">
        <f t="shared" si="4"/>
        <v>65.8952007287198</v>
      </c>
      <c r="O32" s="30">
        <f t="shared" si="5"/>
        <v>63.96933643764757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364237000</v>
      </c>
      <c r="D33" s="81">
        <v>742320316</v>
      </c>
      <c r="E33" s="82">
        <f t="shared" si="0"/>
        <v>378083316</v>
      </c>
      <c r="F33" s="80">
        <v>360229200</v>
      </c>
      <c r="G33" s="81">
        <v>779436331</v>
      </c>
      <c r="H33" s="82">
        <f t="shared" si="1"/>
        <v>419207131</v>
      </c>
      <c r="I33" s="82">
        <v>818408148</v>
      </c>
      <c r="J33" s="57">
        <f t="shared" si="2"/>
        <v>103.80145784200947</v>
      </c>
      <c r="K33" s="58">
        <f t="shared" si="3"/>
        <v>116.37233489123035</v>
      </c>
      <c r="L33" s="95">
        <v>378083316</v>
      </c>
      <c r="M33" s="96">
        <v>419207131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104248307</v>
      </c>
      <c r="D8" s="63">
        <v>104984130</v>
      </c>
      <c r="E8" s="64">
        <f>$D8-$C8</f>
        <v>735823</v>
      </c>
      <c r="F8" s="62">
        <v>109043729</v>
      </c>
      <c r="G8" s="63">
        <v>111283176</v>
      </c>
      <c r="H8" s="64">
        <f>$G8-$F8</f>
        <v>2239447</v>
      </c>
      <c r="I8" s="64">
        <v>117960167</v>
      </c>
      <c r="J8" s="29">
        <f>IF(($C8=0),0,(($E8/$C8)*100))</f>
        <v>0.7058368823198251</v>
      </c>
      <c r="K8" s="30">
        <f>IF(($F8=0),0,(($H8/$F8)*100))</f>
        <v>2.053714615720818</v>
      </c>
      <c r="L8" s="83">
        <v>38069375</v>
      </c>
      <c r="M8" s="84">
        <v>98400405</v>
      </c>
      <c r="N8" s="31">
        <f>IF(($L8=0),0,(($E8/$L8)*100))</f>
        <v>1.9328475973141142</v>
      </c>
      <c r="O8" s="30">
        <f>IF(($M8=0),0,(($H8/$M8)*100))</f>
        <v>2.275851405286391</v>
      </c>
      <c r="P8" s="5"/>
      <c r="Q8" s="32"/>
    </row>
    <row r="9" spans="1:17" ht="12.75">
      <c r="A9" s="2" t="s">
        <v>16</v>
      </c>
      <c r="B9" s="28" t="s">
        <v>19</v>
      </c>
      <c r="C9" s="62">
        <v>110942232</v>
      </c>
      <c r="D9" s="63">
        <v>114597608</v>
      </c>
      <c r="E9" s="64">
        <f>$D9-$C9</f>
        <v>3655376</v>
      </c>
      <c r="F9" s="62">
        <v>116045574</v>
      </c>
      <c r="G9" s="63">
        <v>122761196</v>
      </c>
      <c r="H9" s="64">
        <f>$G9-$F9</f>
        <v>6715622</v>
      </c>
      <c r="I9" s="64">
        <v>131527235</v>
      </c>
      <c r="J9" s="29">
        <f>IF(($C9=0),0,(($E9/$C9)*100))</f>
        <v>3.294846276393646</v>
      </c>
      <c r="K9" s="30">
        <f>IF(($F9=0),0,(($H9/$F9)*100))</f>
        <v>5.7870556958940975</v>
      </c>
      <c r="L9" s="83">
        <v>38069375</v>
      </c>
      <c r="M9" s="84">
        <v>98400405</v>
      </c>
      <c r="N9" s="31">
        <f>IF(($L9=0),0,(($E9/$L9)*100))</f>
        <v>9.601880776871173</v>
      </c>
      <c r="O9" s="30">
        <f>IF(($M9=0),0,(($H9/$M9)*100))</f>
        <v>6.8247910158499865</v>
      </c>
      <c r="P9" s="5"/>
      <c r="Q9" s="32"/>
    </row>
    <row r="10" spans="1:17" ht="12.75">
      <c r="A10" s="2" t="s">
        <v>16</v>
      </c>
      <c r="B10" s="28" t="s">
        <v>20</v>
      </c>
      <c r="C10" s="62">
        <v>358693677</v>
      </c>
      <c r="D10" s="63">
        <v>392371853</v>
      </c>
      <c r="E10" s="64">
        <f aca="true" t="shared" si="0" ref="E10:E33">$D10-$C10</f>
        <v>33678176</v>
      </c>
      <c r="F10" s="62">
        <v>375193587</v>
      </c>
      <c r="G10" s="63">
        <v>464638923</v>
      </c>
      <c r="H10" s="64">
        <f aca="true" t="shared" si="1" ref="H10:H33">$G10-$F10</f>
        <v>89445336</v>
      </c>
      <c r="I10" s="64">
        <v>485981643</v>
      </c>
      <c r="J10" s="29">
        <f aca="true" t="shared" si="2" ref="J10:J33">IF(($C10=0),0,(($E10/$C10)*100))</f>
        <v>9.389118950095126</v>
      </c>
      <c r="K10" s="30">
        <f aca="true" t="shared" si="3" ref="K10:K33">IF(($F10=0),0,(($H10/$F10)*100))</f>
        <v>23.839782741275904</v>
      </c>
      <c r="L10" s="83">
        <v>38069375</v>
      </c>
      <c r="M10" s="84">
        <v>98400405</v>
      </c>
      <c r="N10" s="31">
        <f aca="true" t="shared" si="4" ref="N10:N33">IF(($L10=0),0,(($E10/$L10)*100))</f>
        <v>88.46527162581471</v>
      </c>
      <c r="O10" s="30">
        <f aca="true" t="shared" si="5" ref="O10:O33">IF(($M10=0),0,(($H10/$M10)*100))</f>
        <v>90.89935757886363</v>
      </c>
      <c r="P10" s="5"/>
      <c r="Q10" s="32"/>
    </row>
    <row r="11" spans="1:17" ht="16.5">
      <c r="A11" s="6" t="s">
        <v>16</v>
      </c>
      <c r="B11" s="33" t="s">
        <v>21</v>
      </c>
      <c r="C11" s="65">
        <v>573884216</v>
      </c>
      <c r="D11" s="66">
        <v>611953591</v>
      </c>
      <c r="E11" s="67">
        <f t="shared" si="0"/>
        <v>38069375</v>
      </c>
      <c r="F11" s="65">
        <v>600282890</v>
      </c>
      <c r="G11" s="66">
        <v>698683295</v>
      </c>
      <c r="H11" s="67">
        <f t="shared" si="1"/>
        <v>98400405</v>
      </c>
      <c r="I11" s="67">
        <v>735469045</v>
      </c>
      <c r="J11" s="34">
        <f t="shared" si="2"/>
        <v>6.633633394789168</v>
      </c>
      <c r="K11" s="35">
        <f t="shared" si="3"/>
        <v>16.3923387854683</v>
      </c>
      <c r="L11" s="85">
        <v>38069375</v>
      </c>
      <c r="M11" s="86">
        <v>98400405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179088459</v>
      </c>
      <c r="D13" s="63">
        <v>177203804</v>
      </c>
      <c r="E13" s="64">
        <f t="shared" si="0"/>
        <v>-1884655</v>
      </c>
      <c r="F13" s="62">
        <v>187053593</v>
      </c>
      <c r="G13" s="63">
        <v>177203804</v>
      </c>
      <c r="H13" s="64">
        <f t="shared" si="1"/>
        <v>-9849789</v>
      </c>
      <c r="I13" s="64">
        <v>177203804</v>
      </c>
      <c r="J13" s="29">
        <f t="shared" si="2"/>
        <v>-1.052359828502405</v>
      </c>
      <c r="K13" s="30">
        <f t="shared" si="3"/>
        <v>-5.265757712550328</v>
      </c>
      <c r="L13" s="83">
        <v>32858047</v>
      </c>
      <c r="M13" s="84">
        <v>3314311</v>
      </c>
      <c r="N13" s="31">
        <f t="shared" si="4"/>
        <v>-5.735748688898035</v>
      </c>
      <c r="O13" s="30">
        <f t="shared" si="5"/>
        <v>-297.18964213074753</v>
      </c>
      <c r="P13" s="5"/>
      <c r="Q13" s="32"/>
    </row>
    <row r="14" spans="1:17" ht="12.75">
      <c r="A14" s="2" t="s">
        <v>16</v>
      </c>
      <c r="B14" s="28" t="s">
        <v>24</v>
      </c>
      <c r="C14" s="62">
        <v>59264725</v>
      </c>
      <c r="D14" s="63">
        <v>45326754</v>
      </c>
      <c r="E14" s="64">
        <f t="shared" si="0"/>
        <v>-13937971</v>
      </c>
      <c r="F14" s="62">
        <v>61990904</v>
      </c>
      <c r="G14" s="63">
        <v>43060419</v>
      </c>
      <c r="H14" s="64">
        <f t="shared" si="1"/>
        <v>-18930485</v>
      </c>
      <c r="I14" s="64">
        <v>40907400</v>
      </c>
      <c r="J14" s="29">
        <f t="shared" si="2"/>
        <v>-23.518156879999022</v>
      </c>
      <c r="K14" s="30">
        <f t="shared" si="3"/>
        <v>-30.53752047235833</v>
      </c>
      <c r="L14" s="83">
        <v>32858047</v>
      </c>
      <c r="M14" s="84">
        <v>3314311</v>
      </c>
      <c r="N14" s="31">
        <f t="shared" si="4"/>
        <v>-42.418744485939776</v>
      </c>
      <c r="O14" s="30">
        <f t="shared" si="5"/>
        <v>-571.1740690599041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32858047</v>
      </c>
      <c r="M15" s="84">
        <v>3314311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98894299</v>
      </c>
      <c r="D16" s="63">
        <v>106349432</v>
      </c>
      <c r="E16" s="64">
        <f t="shared" si="0"/>
        <v>7455133</v>
      </c>
      <c r="F16" s="62">
        <v>103443437</v>
      </c>
      <c r="G16" s="63">
        <v>116741494</v>
      </c>
      <c r="H16" s="64">
        <f t="shared" si="1"/>
        <v>13298057</v>
      </c>
      <c r="I16" s="64">
        <v>128058537</v>
      </c>
      <c r="J16" s="29">
        <f t="shared" si="2"/>
        <v>7.538486116373604</v>
      </c>
      <c r="K16" s="30">
        <f t="shared" si="3"/>
        <v>12.855389752759278</v>
      </c>
      <c r="L16" s="83">
        <v>32858047</v>
      </c>
      <c r="M16" s="84">
        <v>3314311</v>
      </c>
      <c r="N16" s="31">
        <f t="shared" si="4"/>
        <v>22.68891087775241</v>
      </c>
      <c r="O16" s="30">
        <f t="shared" si="5"/>
        <v>401.231417329273</v>
      </c>
      <c r="P16" s="5"/>
      <c r="Q16" s="32"/>
    </row>
    <row r="17" spans="1:17" ht="12.75">
      <c r="A17" s="2" t="s">
        <v>16</v>
      </c>
      <c r="B17" s="28" t="s">
        <v>26</v>
      </c>
      <c r="C17" s="62">
        <v>236845992</v>
      </c>
      <c r="D17" s="63">
        <v>278071532</v>
      </c>
      <c r="E17" s="64">
        <f t="shared" si="0"/>
        <v>41225540</v>
      </c>
      <c r="F17" s="62">
        <v>247737236</v>
      </c>
      <c r="G17" s="63">
        <v>266533764</v>
      </c>
      <c r="H17" s="64">
        <f t="shared" si="1"/>
        <v>18796528</v>
      </c>
      <c r="I17" s="64">
        <v>249181394</v>
      </c>
      <c r="J17" s="41">
        <f t="shared" si="2"/>
        <v>17.406053466169695</v>
      </c>
      <c r="K17" s="30">
        <f t="shared" si="3"/>
        <v>7.587284133580953</v>
      </c>
      <c r="L17" s="87">
        <v>32858047</v>
      </c>
      <c r="M17" s="84">
        <v>3314311</v>
      </c>
      <c r="N17" s="31">
        <f t="shared" si="4"/>
        <v>125.4655822970854</v>
      </c>
      <c r="O17" s="30">
        <f t="shared" si="5"/>
        <v>567.1322938613788</v>
      </c>
      <c r="P17" s="5"/>
      <c r="Q17" s="32"/>
    </row>
    <row r="18" spans="1:17" ht="16.5">
      <c r="A18" s="2" t="s">
        <v>16</v>
      </c>
      <c r="B18" s="33" t="s">
        <v>27</v>
      </c>
      <c r="C18" s="65">
        <v>574093475</v>
      </c>
      <c r="D18" s="66">
        <v>606951522</v>
      </c>
      <c r="E18" s="67">
        <f t="shared" si="0"/>
        <v>32858047</v>
      </c>
      <c r="F18" s="65">
        <v>600225170</v>
      </c>
      <c r="G18" s="66">
        <v>603539481</v>
      </c>
      <c r="H18" s="67">
        <f t="shared" si="1"/>
        <v>3314311</v>
      </c>
      <c r="I18" s="67">
        <v>595351135</v>
      </c>
      <c r="J18" s="42">
        <f t="shared" si="2"/>
        <v>5.723466374530733</v>
      </c>
      <c r="K18" s="35">
        <f t="shared" si="3"/>
        <v>0.5521779434874415</v>
      </c>
      <c r="L18" s="88">
        <v>32858047</v>
      </c>
      <c r="M18" s="86">
        <v>3314311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-209259</v>
      </c>
      <c r="D19" s="72">
        <v>5002069</v>
      </c>
      <c r="E19" s="73">
        <f t="shared" si="0"/>
        <v>5211328</v>
      </c>
      <c r="F19" s="74">
        <v>57720</v>
      </c>
      <c r="G19" s="75">
        <v>95143814</v>
      </c>
      <c r="H19" s="76">
        <f t="shared" si="1"/>
        <v>95086094</v>
      </c>
      <c r="I19" s="76">
        <v>140117910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822179</v>
      </c>
      <c r="M22" s="84">
        <v>5622982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6171400</v>
      </c>
      <c r="D23" s="63">
        <v>1526025</v>
      </c>
      <c r="E23" s="64">
        <f t="shared" si="0"/>
        <v>-4645375</v>
      </c>
      <c r="F23" s="62">
        <v>6455281</v>
      </c>
      <c r="G23" s="63">
        <v>1527491</v>
      </c>
      <c r="H23" s="64">
        <f t="shared" si="1"/>
        <v>-4927790</v>
      </c>
      <c r="I23" s="64">
        <v>1527491</v>
      </c>
      <c r="J23" s="29">
        <f t="shared" si="2"/>
        <v>-75.27262857698416</v>
      </c>
      <c r="K23" s="30">
        <f t="shared" si="3"/>
        <v>-76.33734302193817</v>
      </c>
      <c r="L23" s="83">
        <v>822179</v>
      </c>
      <c r="M23" s="84">
        <v>5622982</v>
      </c>
      <c r="N23" s="31">
        <f t="shared" si="4"/>
        <v>-565.0077416231745</v>
      </c>
      <c r="O23" s="30">
        <f t="shared" si="5"/>
        <v>-87.63659567112254</v>
      </c>
      <c r="P23" s="5"/>
      <c r="Q23" s="32"/>
    </row>
    <row r="24" spans="1:17" ht="12.75">
      <c r="A24" s="6" t="s">
        <v>16</v>
      </c>
      <c r="B24" s="28" t="s">
        <v>32</v>
      </c>
      <c r="C24" s="62">
        <v>339655446</v>
      </c>
      <c r="D24" s="63">
        <v>345123000</v>
      </c>
      <c r="E24" s="64">
        <f t="shared" si="0"/>
        <v>5467554</v>
      </c>
      <c r="F24" s="62">
        <v>355279610</v>
      </c>
      <c r="G24" s="63">
        <v>365830382</v>
      </c>
      <c r="H24" s="64">
        <f t="shared" si="1"/>
        <v>10550772</v>
      </c>
      <c r="I24" s="64">
        <v>386537762</v>
      </c>
      <c r="J24" s="29">
        <f t="shared" si="2"/>
        <v>1.609735414046622</v>
      </c>
      <c r="K24" s="30">
        <f t="shared" si="3"/>
        <v>2.9697094071905785</v>
      </c>
      <c r="L24" s="83">
        <v>822179</v>
      </c>
      <c r="M24" s="84">
        <v>5622982</v>
      </c>
      <c r="N24" s="31">
        <f t="shared" si="4"/>
        <v>665.0077416231745</v>
      </c>
      <c r="O24" s="30">
        <f t="shared" si="5"/>
        <v>187.63659567112254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822179</v>
      </c>
      <c r="M25" s="84">
        <v>5622982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345826846</v>
      </c>
      <c r="D26" s="66">
        <v>346649025</v>
      </c>
      <c r="E26" s="67">
        <f t="shared" si="0"/>
        <v>822179</v>
      </c>
      <c r="F26" s="65">
        <v>361734891</v>
      </c>
      <c r="G26" s="66">
        <v>367357873</v>
      </c>
      <c r="H26" s="67">
        <f t="shared" si="1"/>
        <v>5622982</v>
      </c>
      <c r="I26" s="67">
        <v>388065253</v>
      </c>
      <c r="J26" s="42">
        <f t="shared" si="2"/>
        <v>0.23774296573840886</v>
      </c>
      <c r="K26" s="35">
        <f t="shared" si="3"/>
        <v>1.554448337691594</v>
      </c>
      <c r="L26" s="88">
        <v>822179</v>
      </c>
      <c r="M26" s="86">
        <v>5622982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276968666</v>
      </c>
      <c r="D28" s="63">
        <v>264275000</v>
      </c>
      <c r="E28" s="64">
        <f t="shared" si="0"/>
        <v>-12693666</v>
      </c>
      <c r="F28" s="62">
        <v>289709226</v>
      </c>
      <c r="G28" s="63">
        <v>280131501</v>
      </c>
      <c r="H28" s="64">
        <f t="shared" si="1"/>
        <v>-9577725</v>
      </c>
      <c r="I28" s="64">
        <v>295988001</v>
      </c>
      <c r="J28" s="29">
        <f t="shared" si="2"/>
        <v>-4.583069335359402</v>
      </c>
      <c r="K28" s="30">
        <f t="shared" si="3"/>
        <v>-3.3059785952415615</v>
      </c>
      <c r="L28" s="83">
        <v>816949</v>
      </c>
      <c r="M28" s="84">
        <v>5617511</v>
      </c>
      <c r="N28" s="31">
        <f t="shared" si="4"/>
        <v>-1553.7892818278742</v>
      </c>
      <c r="O28" s="30">
        <f t="shared" si="5"/>
        <v>-170.4976634669696</v>
      </c>
      <c r="P28" s="5"/>
      <c r="Q28" s="32"/>
    </row>
    <row r="29" spans="1:17" ht="12.75">
      <c r="A29" s="6" t="s">
        <v>16</v>
      </c>
      <c r="B29" s="28" t="s">
        <v>36</v>
      </c>
      <c r="C29" s="62">
        <v>18305000</v>
      </c>
      <c r="D29" s="63">
        <v>19856000</v>
      </c>
      <c r="E29" s="64">
        <f t="shared" si="0"/>
        <v>1551000</v>
      </c>
      <c r="F29" s="62">
        <v>19147032</v>
      </c>
      <c r="G29" s="63">
        <v>21047360</v>
      </c>
      <c r="H29" s="64">
        <f t="shared" si="1"/>
        <v>1900328</v>
      </c>
      <c r="I29" s="64">
        <v>22238720</v>
      </c>
      <c r="J29" s="29">
        <f t="shared" si="2"/>
        <v>8.473094782846218</v>
      </c>
      <c r="K29" s="30">
        <f t="shared" si="3"/>
        <v>9.9249220453593</v>
      </c>
      <c r="L29" s="83">
        <v>816949</v>
      </c>
      <c r="M29" s="84">
        <v>5617511</v>
      </c>
      <c r="N29" s="31">
        <f t="shared" si="4"/>
        <v>189.85273254511603</v>
      </c>
      <c r="O29" s="30">
        <f t="shared" si="5"/>
        <v>33.82864759855388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816949</v>
      </c>
      <c r="M30" s="84">
        <v>5617511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33472000</v>
      </c>
      <c r="D31" s="63">
        <v>29292000</v>
      </c>
      <c r="E31" s="64">
        <f t="shared" si="0"/>
        <v>-4180000</v>
      </c>
      <c r="F31" s="62">
        <v>35011720</v>
      </c>
      <c r="G31" s="63">
        <v>31049520</v>
      </c>
      <c r="H31" s="64">
        <f t="shared" si="1"/>
        <v>-3962200</v>
      </c>
      <c r="I31" s="64">
        <v>32807040</v>
      </c>
      <c r="J31" s="29">
        <f t="shared" si="2"/>
        <v>-12.488049713193117</v>
      </c>
      <c r="K31" s="30">
        <f t="shared" si="3"/>
        <v>-11.316781923310252</v>
      </c>
      <c r="L31" s="83">
        <v>816949</v>
      </c>
      <c r="M31" s="84">
        <v>5617511</v>
      </c>
      <c r="N31" s="31">
        <f t="shared" si="4"/>
        <v>-511.65984657549</v>
      </c>
      <c r="O31" s="30">
        <f t="shared" si="5"/>
        <v>-70.53301720281455</v>
      </c>
      <c r="P31" s="5"/>
      <c r="Q31" s="32"/>
    </row>
    <row r="32" spans="1:17" ht="12.75">
      <c r="A32" s="6" t="s">
        <v>16</v>
      </c>
      <c r="B32" s="28" t="s">
        <v>39</v>
      </c>
      <c r="C32" s="62">
        <v>17086410</v>
      </c>
      <c r="D32" s="63">
        <v>33226025</v>
      </c>
      <c r="E32" s="64">
        <f t="shared" si="0"/>
        <v>16139615</v>
      </c>
      <c r="F32" s="62">
        <v>17872384</v>
      </c>
      <c r="G32" s="63">
        <v>35129492</v>
      </c>
      <c r="H32" s="64">
        <f t="shared" si="1"/>
        <v>17257108</v>
      </c>
      <c r="I32" s="64">
        <v>37031492</v>
      </c>
      <c r="J32" s="29">
        <f t="shared" si="2"/>
        <v>94.45878332546158</v>
      </c>
      <c r="K32" s="30">
        <f t="shared" si="3"/>
        <v>96.5573926791188</v>
      </c>
      <c r="L32" s="83">
        <v>816949</v>
      </c>
      <c r="M32" s="84">
        <v>5617511</v>
      </c>
      <c r="N32" s="31">
        <f t="shared" si="4"/>
        <v>1975.5963958582481</v>
      </c>
      <c r="O32" s="30">
        <f t="shared" si="5"/>
        <v>307.2020330712303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345832076</v>
      </c>
      <c r="D33" s="81">
        <v>346649025</v>
      </c>
      <c r="E33" s="82">
        <f t="shared" si="0"/>
        <v>816949</v>
      </c>
      <c r="F33" s="80">
        <v>361740362</v>
      </c>
      <c r="G33" s="81">
        <v>367357873</v>
      </c>
      <c r="H33" s="82">
        <f t="shared" si="1"/>
        <v>5617511</v>
      </c>
      <c r="I33" s="82">
        <v>388065253</v>
      </c>
      <c r="J33" s="57">
        <f t="shared" si="2"/>
        <v>0.2362270757094261</v>
      </c>
      <c r="K33" s="58">
        <f t="shared" si="3"/>
        <v>1.5529124173320754</v>
      </c>
      <c r="L33" s="95">
        <v>816949</v>
      </c>
      <c r="M33" s="96">
        <v>5617511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721755695</v>
      </c>
      <c r="D8" s="63">
        <v>742955695</v>
      </c>
      <c r="E8" s="64">
        <f>$D8-$C8</f>
        <v>21200000</v>
      </c>
      <c r="F8" s="62">
        <v>765061036</v>
      </c>
      <c r="G8" s="63">
        <v>780103478</v>
      </c>
      <c r="H8" s="64">
        <f>$G8-$F8</f>
        <v>15042442</v>
      </c>
      <c r="I8" s="64">
        <v>819108654</v>
      </c>
      <c r="J8" s="29">
        <f>IF(($C8=0),0,(($E8/$C8)*100))</f>
        <v>2.9372819843146507</v>
      </c>
      <c r="K8" s="30">
        <f>IF(($F8=0),0,(($H8/$F8)*100))</f>
        <v>1.9661754150553812</v>
      </c>
      <c r="L8" s="83">
        <v>180568430</v>
      </c>
      <c r="M8" s="84">
        <v>110730911</v>
      </c>
      <c r="N8" s="31">
        <f>IF(($L8=0),0,(($E8/$L8)*100))</f>
        <v>11.74070129534825</v>
      </c>
      <c r="O8" s="30">
        <f>IF(($M8=0),0,(($H8/$M8)*100))</f>
        <v>13.584681878034942</v>
      </c>
      <c r="P8" s="5"/>
      <c r="Q8" s="32"/>
    </row>
    <row r="9" spans="1:17" ht="12.75">
      <c r="A9" s="2" t="s">
        <v>16</v>
      </c>
      <c r="B9" s="28" t="s">
        <v>19</v>
      </c>
      <c r="C9" s="62">
        <v>1561385027</v>
      </c>
      <c r="D9" s="63">
        <v>1661488941</v>
      </c>
      <c r="E9" s="64">
        <f>$D9-$C9</f>
        <v>100103914</v>
      </c>
      <c r="F9" s="62">
        <v>1657845959</v>
      </c>
      <c r="G9" s="63">
        <v>1758184842</v>
      </c>
      <c r="H9" s="64">
        <f>$G9-$F9</f>
        <v>100338883</v>
      </c>
      <c r="I9" s="64">
        <v>1860532824</v>
      </c>
      <c r="J9" s="29">
        <f>IF(($C9=0),0,(($E9/$C9)*100))</f>
        <v>6.411225435684929</v>
      </c>
      <c r="K9" s="30">
        <f>IF(($F9=0),0,(($H9/$F9)*100))</f>
        <v>6.052364663633987</v>
      </c>
      <c r="L9" s="83">
        <v>180568430</v>
      </c>
      <c r="M9" s="84">
        <v>110730911</v>
      </c>
      <c r="N9" s="31">
        <f>IF(($L9=0),0,(($E9/$L9)*100))</f>
        <v>55.438214753265555</v>
      </c>
      <c r="O9" s="30">
        <f>IF(($M9=0),0,(($H9/$M9)*100))</f>
        <v>90.61506140774007</v>
      </c>
      <c r="P9" s="5"/>
      <c r="Q9" s="32"/>
    </row>
    <row r="10" spans="1:17" ht="12.75">
      <c r="A10" s="2" t="s">
        <v>16</v>
      </c>
      <c r="B10" s="28" t="s">
        <v>20</v>
      </c>
      <c r="C10" s="62">
        <v>1010524511</v>
      </c>
      <c r="D10" s="63">
        <v>1069789027</v>
      </c>
      <c r="E10" s="64">
        <f aca="true" t="shared" si="0" ref="E10:E33">$D10-$C10</f>
        <v>59264516</v>
      </c>
      <c r="F10" s="62">
        <v>1095813094</v>
      </c>
      <c r="G10" s="63">
        <v>1091162680</v>
      </c>
      <c r="H10" s="64">
        <f aca="true" t="shared" si="1" ref="H10:H33">$G10-$F10</f>
        <v>-4650414</v>
      </c>
      <c r="I10" s="64">
        <v>1110026815</v>
      </c>
      <c r="J10" s="29">
        <f aca="true" t="shared" si="2" ref="J10:J33">IF(($C10=0),0,(($E10/$C10)*100))</f>
        <v>5.864728203510147</v>
      </c>
      <c r="K10" s="30">
        <f aca="true" t="shared" si="3" ref="K10:K33">IF(($F10=0),0,(($H10/$F10)*100))</f>
        <v>-0.4243802182564539</v>
      </c>
      <c r="L10" s="83">
        <v>180568430</v>
      </c>
      <c r="M10" s="84">
        <v>110730911</v>
      </c>
      <c r="N10" s="31">
        <f aca="true" t="shared" si="4" ref="N10:N33">IF(($L10=0),0,(($E10/$L10)*100))</f>
        <v>32.821083951386186</v>
      </c>
      <c r="O10" s="30">
        <f aca="true" t="shared" si="5" ref="O10:O33">IF(($M10=0),0,(($H10/$M10)*100))</f>
        <v>-4.199743285775008</v>
      </c>
      <c r="P10" s="5"/>
      <c r="Q10" s="32"/>
    </row>
    <row r="11" spans="1:17" ht="16.5">
      <c r="A11" s="6" t="s">
        <v>16</v>
      </c>
      <c r="B11" s="33" t="s">
        <v>21</v>
      </c>
      <c r="C11" s="65">
        <v>3293665233</v>
      </c>
      <c r="D11" s="66">
        <v>3474233663</v>
      </c>
      <c r="E11" s="67">
        <f t="shared" si="0"/>
        <v>180568430</v>
      </c>
      <c r="F11" s="65">
        <v>3518720089</v>
      </c>
      <c r="G11" s="66">
        <v>3629451000</v>
      </c>
      <c r="H11" s="67">
        <f t="shared" si="1"/>
        <v>110730911</v>
      </c>
      <c r="I11" s="67">
        <v>3789668293</v>
      </c>
      <c r="J11" s="34">
        <f t="shared" si="2"/>
        <v>5.482294563237417</v>
      </c>
      <c r="K11" s="35">
        <f t="shared" si="3"/>
        <v>3.146908767939796</v>
      </c>
      <c r="L11" s="85">
        <v>180568430</v>
      </c>
      <c r="M11" s="86">
        <v>110730911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1109943428</v>
      </c>
      <c r="D13" s="63">
        <v>1127748191</v>
      </c>
      <c r="E13" s="64">
        <f t="shared" si="0"/>
        <v>17804763</v>
      </c>
      <c r="F13" s="62">
        <v>1192701684</v>
      </c>
      <c r="G13" s="63">
        <v>1184134000</v>
      </c>
      <c r="H13" s="64">
        <f t="shared" si="1"/>
        <v>-8567684</v>
      </c>
      <c r="I13" s="64">
        <v>1243340700</v>
      </c>
      <c r="J13" s="29">
        <f t="shared" si="2"/>
        <v>1.6041144576244115</v>
      </c>
      <c r="K13" s="30">
        <f t="shared" si="3"/>
        <v>-0.7183425759294896</v>
      </c>
      <c r="L13" s="83">
        <v>10172784</v>
      </c>
      <c r="M13" s="84">
        <v>24280462</v>
      </c>
      <c r="N13" s="31">
        <f t="shared" si="4"/>
        <v>175.02350389038045</v>
      </c>
      <c r="O13" s="30">
        <f t="shared" si="5"/>
        <v>-35.28633021892252</v>
      </c>
      <c r="P13" s="5"/>
      <c r="Q13" s="32"/>
    </row>
    <row r="14" spans="1:17" ht="12.75">
      <c r="A14" s="2" t="s">
        <v>16</v>
      </c>
      <c r="B14" s="28" t="s">
        <v>24</v>
      </c>
      <c r="C14" s="62">
        <v>228314072</v>
      </c>
      <c r="D14" s="63">
        <v>120222241</v>
      </c>
      <c r="E14" s="64">
        <f t="shared" si="0"/>
        <v>-108091831</v>
      </c>
      <c r="F14" s="62">
        <v>242290700</v>
      </c>
      <c r="G14" s="63">
        <v>126914334</v>
      </c>
      <c r="H14" s="64">
        <f t="shared" si="1"/>
        <v>-115376366</v>
      </c>
      <c r="I14" s="64">
        <v>133981978</v>
      </c>
      <c r="J14" s="29">
        <f t="shared" si="2"/>
        <v>-47.34348174561925</v>
      </c>
      <c r="K14" s="30">
        <f t="shared" si="3"/>
        <v>-47.6189824867401</v>
      </c>
      <c r="L14" s="83">
        <v>10172784</v>
      </c>
      <c r="M14" s="84">
        <v>24280462</v>
      </c>
      <c r="N14" s="31">
        <f t="shared" si="4"/>
        <v>-1062.5589907344931</v>
      </c>
      <c r="O14" s="30">
        <f t="shared" si="5"/>
        <v>-475.18192199143493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10172784</v>
      </c>
      <c r="M15" s="84">
        <v>24280462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822085058</v>
      </c>
      <c r="D16" s="63">
        <v>870000000</v>
      </c>
      <c r="E16" s="64">
        <f t="shared" si="0"/>
        <v>47914942</v>
      </c>
      <c r="F16" s="62">
        <v>895250628</v>
      </c>
      <c r="G16" s="63">
        <v>957000000</v>
      </c>
      <c r="H16" s="64">
        <f t="shared" si="1"/>
        <v>61749372</v>
      </c>
      <c r="I16" s="64">
        <v>1052700000</v>
      </c>
      <c r="J16" s="29">
        <f t="shared" si="2"/>
        <v>5.8284652583966565</v>
      </c>
      <c r="K16" s="30">
        <f t="shared" si="3"/>
        <v>6.897439674289735</v>
      </c>
      <c r="L16" s="83">
        <v>10172784</v>
      </c>
      <c r="M16" s="84">
        <v>24280462</v>
      </c>
      <c r="N16" s="31">
        <f t="shared" si="4"/>
        <v>471.0111017790213</v>
      </c>
      <c r="O16" s="30">
        <f t="shared" si="5"/>
        <v>254.31712131342476</v>
      </c>
      <c r="P16" s="5"/>
      <c r="Q16" s="32"/>
    </row>
    <row r="17" spans="1:17" ht="12.75">
      <c r="A17" s="2" t="s">
        <v>16</v>
      </c>
      <c r="B17" s="28" t="s">
        <v>26</v>
      </c>
      <c r="C17" s="62">
        <v>1183362927</v>
      </c>
      <c r="D17" s="63">
        <v>1235907837</v>
      </c>
      <c r="E17" s="64">
        <f t="shared" si="0"/>
        <v>52544910</v>
      </c>
      <c r="F17" s="62">
        <v>1143351878</v>
      </c>
      <c r="G17" s="63">
        <v>1229827018</v>
      </c>
      <c r="H17" s="64">
        <f t="shared" si="1"/>
        <v>86475140</v>
      </c>
      <c r="I17" s="64">
        <v>1199127290</v>
      </c>
      <c r="J17" s="41">
        <f t="shared" si="2"/>
        <v>4.4403038832059</v>
      </c>
      <c r="K17" s="30">
        <f t="shared" si="3"/>
        <v>7.563300648201674</v>
      </c>
      <c r="L17" s="87">
        <v>10172784</v>
      </c>
      <c r="M17" s="84">
        <v>24280462</v>
      </c>
      <c r="N17" s="31">
        <f t="shared" si="4"/>
        <v>516.5243850650913</v>
      </c>
      <c r="O17" s="30">
        <f t="shared" si="5"/>
        <v>356.15113089693267</v>
      </c>
      <c r="P17" s="5"/>
      <c r="Q17" s="32"/>
    </row>
    <row r="18" spans="1:17" ht="16.5">
      <c r="A18" s="2" t="s">
        <v>16</v>
      </c>
      <c r="B18" s="33" t="s">
        <v>27</v>
      </c>
      <c r="C18" s="65">
        <v>3343705485</v>
      </c>
      <c r="D18" s="66">
        <v>3353878269</v>
      </c>
      <c r="E18" s="67">
        <f t="shared" si="0"/>
        <v>10172784</v>
      </c>
      <c r="F18" s="65">
        <v>3473594890</v>
      </c>
      <c r="G18" s="66">
        <v>3497875352</v>
      </c>
      <c r="H18" s="67">
        <f t="shared" si="1"/>
        <v>24280462</v>
      </c>
      <c r="I18" s="67">
        <v>3629149968</v>
      </c>
      <c r="J18" s="42">
        <f t="shared" si="2"/>
        <v>0.304236842797176</v>
      </c>
      <c r="K18" s="35">
        <f t="shared" si="3"/>
        <v>0.6990009707205667</v>
      </c>
      <c r="L18" s="88">
        <v>10172784</v>
      </c>
      <c r="M18" s="86">
        <v>24280462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-50040252</v>
      </c>
      <c r="D19" s="72">
        <v>120355394</v>
      </c>
      <c r="E19" s="73">
        <f t="shared" si="0"/>
        <v>170395646</v>
      </c>
      <c r="F19" s="74">
        <v>45125199</v>
      </c>
      <c r="G19" s="75">
        <v>131575648</v>
      </c>
      <c r="H19" s="76">
        <f t="shared" si="1"/>
        <v>86450449</v>
      </c>
      <c r="I19" s="76">
        <v>160518325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150230000</v>
      </c>
      <c r="M22" s="84">
        <v>-86571000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58000000</v>
      </c>
      <c r="D23" s="63">
        <v>118070000</v>
      </c>
      <c r="E23" s="64">
        <f t="shared" si="0"/>
        <v>60070000</v>
      </c>
      <c r="F23" s="62">
        <v>86800000</v>
      </c>
      <c r="G23" s="63">
        <v>120500000</v>
      </c>
      <c r="H23" s="64">
        <f t="shared" si="1"/>
        <v>33700000</v>
      </c>
      <c r="I23" s="64">
        <v>70300000</v>
      </c>
      <c r="J23" s="29">
        <f t="shared" si="2"/>
        <v>103.56896551724137</v>
      </c>
      <c r="K23" s="30">
        <f t="shared" si="3"/>
        <v>38.824884792626726</v>
      </c>
      <c r="L23" s="83">
        <v>150230000</v>
      </c>
      <c r="M23" s="84">
        <v>-86571000</v>
      </c>
      <c r="N23" s="31">
        <f t="shared" si="4"/>
        <v>39.98535578779205</v>
      </c>
      <c r="O23" s="30">
        <f t="shared" si="5"/>
        <v>-38.92758545009299</v>
      </c>
      <c r="P23" s="5"/>
      <c r="Q23" s="32"/>
    </row>
    <row r="24" spans="1:17" ht="12.75">
      <c r="A24" s="6" t="s">
        <v>16</v>
      </c>
      <c r="B24" s="28" t="s">
        <v>32</v>
      </c>
      <c r="C24" s="62">
        <v>408975000</v>
      </c>
      <c r="D24" s="63">
        <v>499135000</v>
      </c>
      <c r="E24" s="64">
        <f t="shared" si="0"/>
        <v>90160000</v>
      </c>
      <c r="F24" s="62">
        <v>663632000</v>
      </c>
      <c r="G24" s="63">
        <v>543361000</v>
      </c>
      <c r="H24" s="64">
        <f t="shared" si="1"/>
        <v>-120271000</v>
      </c>
      <c r="I24" s="64">
        <v>577526000</v>
      </c>
      <c r="J24" s="29">
        <f t="shared" si="2"/>
        <v>22.04535729567822</v>
      </c>
      <c r="K24" s="30">
        <f t="shared" si="3"/>
        <v>-18.123146563155483</v>
      </c>
      <c r="L24" s="83">
        <v>150230000</v>
      </c>
      <c r="M24" s="84">
        <v>-86571000</v>
      </c>
      <c r="N24" s="31">
        <f t="shared" si="4"/>
        <v>60.01464421220795</v>
      </c>
      <c r="O24" s="30">
        <f t="shared" si="5"/>
        <v>138.92758545009298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150230000</v>
      </c>
      <c r="M25" s="84">
        <v>-86571000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466975000</v>
      </c>
      <c r="D26" s="66">
        <v>617205000</v>
      </c>
      <c r="E26" s="67">
        <f t="shared" si="0"/>
        <v>150230000</v>
      </c>
      <c r="F26" s="65">
        <v>750432000</v>
      </c>
      <c r="G26" s="66">
        <v>663861000</v>
      </c>
      <c r="H26" s="67">
        <f t="shared" si="1"/>
        <v>-86571000</v>
      </c>
      <c r="I26" s="67">
        <v>647826000</v>
      </c>
      <c r="J26" s="42">
        <f t="shared" si="2"/>
        <v>32.170887092456766</v>
      </c>
      <c r="K26" s="35">
        <f t="shared" si="3"/>
        <v>-11.53615517461942</v>
      </c>
      <c r="L26" s="88">
        <v>150230000</v>
      </c>
      <c r="M26" s="86">
        <v>-86571000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46000000</v>
      </c>
      <c r="D28" s="63">
        <v>117100000</v>
      </c>
      <c r="E28" s="64">
        <f t="shared" si="0"/>
        <v>71100000</v>
      </c>
      <c r="F28" s="62">
        <v>288270000</v>
      </c>
      <c r="G28" s="63">
        <v>187000000</v>
      </c>
      <c r="H28" s="64">
        <f t="shared" si="1"/>
        <v>-101270000</v>
      </c>
      <c r="I28" s="64">
        <v>242000000</v>
      </c>
      <c r="J28" s="29">
        <f t="shared" si="2"/>
        <v>154.56521739130434</v>
      </c>
      <c r="K28" s="30">
        <f t="shared" si="3"/>
        <v>-35.1302598258577</v>
      </c>
      <c r="L28" s="83">
        <v>150230000</v>
      </c>
      <c r="M28" s="84">
        <v>-86571000</v>
      </c>
      <c r="N28" s="31">
        <f t="shared" si="4"/>
        <v>47.32743127204952</v>
      </c>
      <c r="O28" s="30">
        <f t="shared" si="5"/>
        <v>116.97912695937438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50000000</v>
      </c>
      <c r="D29" s="63">
        <v>123206000</v>
      </c>
      <c r="E29" s="64">
        <f t="shared" si="0"/>
        <v>73206000</v>
      </c>
      <c r="F29" s="62">
        <v>54500000</v>
      </c>
      <c r="G29" s="63">
        <v>73500000</v>
      </c>
      <c r="H29" s="64">
        <f t="shared" si="1"/>
        <v>19000000</v>
      </c>
      <c r="I29" s="64">
        <v>76500000</v>
      </c>
      <c r="J29" s="29">
        <f t="shared" si="2"/>
        <v>146.412</v>
      </c>
      <c r="K29" s="30">
        <f t="shared" si="3"/>
        <v>34.862385321100916</v>
      </c>
      <c r="L29" s="83">
        <v>150230000</v>
      </c>
      <c r="M29" s="84">
        <v>-86571000</v>
      </c>
      <c r="N29" s="31">
        <f t="shared" si="4"/>
        <v>48.729281767955804</v>
      </c>
      <c r="O29" s="30">
        <f t="shared" si="5"/>
        <v>-21.947303369488626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150230000</v>
      </c>
      <c r="M30" s="84">
        <v>-86571000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305975000</v>
      </c>
      <c r="D31" s="63">
        <v>277329000</v>
      </c>
      <c r="E31" s="64">
        <f t="shared" si="0"/>
        <v>-28646000</v>
      </c>
      <c r="F31" s="62">
        <v>321862000</v>
      </c>
      <c r="G31" s="63">
        <v>209831000</v>
      </c>
      <c r="H31" s="64">
        <f t="shared" si="1"/>
        <v>-112031000</v>
      </c>
      <c r="I31" s="64">
        <v>188026000</v>
      </c>
      <c r="J31" s="29">
        <f t="shared" si="2"/>
        <v>-9.362202794345944</v>
      </c>
      <c r="K31" s="30">
        <f t="shared" si="3"/>
        <v>-34.80715337629171</v>
      </c>
      <c r="L31" s="83">
        <v>150230000</v>
      </c>
      <c r="M31" s="84">
        <v>-86571000</v>
      </c>
      <c r="N31" s="31">
        <f t="shared" si="4"/>
        <v>-19.068095586766955</v>
      </c>
      <c r="O31" s="30">
        <f t="shared" si="5"/>
        <v>129.40938651511476</v>
      </c>
      <c r="P31" s="5"/>
      <c r="Q31" s="32"/>
    </row>
    <row r="32" spans="1:17" ht="12.75">
      <c r="A32" s="6" t="s">
        <v>16</v>
      </c>
      <c r="B32" s="28" t="s">
        <v>39</v>
      </c>
      <c r="C32" s="62">
        <v>65000000</v>
      </c>
      <c r="D32" s="63">
        <v>99570000</v>
      </c>
      <c r="E32" s="64">
        <f t="shared" si="0"/>
        <v>34570000</v>
      </c>
      <c r="F32" s="62">
        <v>85800000</v>
      </c>
      <c r="G32" s="63">
        <v>193530000</v>
      </c>
      <c r="H32" s="64">
        <f t="shared" si="1"/>
        <v>107730000</v>
      </c>
      <c r="I32" s="64">
        <v>141300000</v>
      </c>
      <c r="J32" s="29">
        <f t="shared" si="2"/>
        <v>53.184615384615384</v>
      </c>
      <c r="K32" s="30">
        <f t="shared" si="3"/>
        <v>125.55944055944055</v>
      </c>
      <c r="L32" s="83">
        <v>150230000</v>
      </c>
      <c r="M32" s="84">
        <v>-86571000</v>
      </c>
      <c r="N32" s="31">
        <f t="shared" si="4"/>
        <v>23.011382546761634</v>
      </c>
      <c r="O32" s="30">
        <f t="shared" si="5"/>
        <v>-124.44121010500051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466975000</v>
      </c>
      <c r="D33" s="81">
        <v>617205000</v>
      </c>
      <c r="E33" s="82">
        <f t="shared" si="0"/>
        <v>150230000</v>
      </c>
      <c r="F33" s="80">
        <v>750432000</v>
      </c>
      <c r="G33" s="81">
        <v>663861000</v>
      </c>
      <c r="H33" s="82">
        <f t="shared" si="1"/>
        <v>-86571000</v>
      </c>
      <c r="I33" s="82">
        <v>647826000</v>
      </c>
      <c r="J33" s="57">
        <f t="shared" si="2"/>
        <v>32.170887092456766</v>
      </c>
      <c r="K33" s="58">
        <f t="shared" si="3"/>
        <v>-11.53615517461942</v>
      </c>
      <c r="L33" s="95">
        <v>150230000</v>
      </c>
      <c r="M33" s="96">
        <v>-86571000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3788942</v>
      </c>
      <c r="M8" s="84">
        <v>627616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3788942</v>
      </c>
      <c r="M9" s="84">
        <v>627616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288371000</v>
      </c>
      <c r="D10" s="63">
        <v>292159942</v>
      </c>
      <c r="E10" s="64">
        <f aca="true" t="shared" si="0" ref="E10:E33">$D10-$C10</f>
        <v>3788942</v>
      </c>
      <c r="F10" s="62">
        <v>299150100</v>
      </c>
      <c r="G10" s="63">
        <v>299777716</v>
      </c>
      <c r="H10" s="64">
        <f aca="true" t="shared" si="1" ref="H10:H33">$G10-$F10</f>
        <v>627616</v>
      </c>
      <c r="I10" s="64">
        <v>305944207</v>
      </c>
      <c r="J10" s="29">
        <f aca="true" t="shared" si="2" ref="J10:J33">IF(($C10=0),0,(($E10/$C10)*100))</f>
        <v>1.3139122866030217</v>
      </c>
      <c r="K10" s="30">
        <f aca="true" t="shared" si="3" ref="K10:K33">IF(($F10=0),0,(($H10/$F10)*100))</f>
        <v>0.20979969587173797</v>
      </c>
      <c r="L10" s="83">
        <v>3788942</v>
      </c>
      <c r="M10" s="84">
        <v>627616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288371000</v>
      </c>
      <c r="D11" s="66">
        <v>292159942</v>
      </c>
      <c r="E11" s="67">
        <f t="shared" si="0"/>
        <v>3788942</v>
      </c>
      <c r="F11" s="65">
        <v>299150100</v>
      </c>
      <c r="G11" s="66">
        <v>299777716</v>
      </c>
      <c r="H11" s="67">
        <f t="shared" si="1"/>
        <v>627616</v>
      </c>
      <c r="I11" s="67">
        <v>305944207</v>
      </c>
      <c r="J11" s="34">
        <f t="shared" si="2"/>
        <v>1.3139122866030217</v>
      </c>
      <c r="K11" s="35">
        <f t="shared" si="3"/>
        <v>0.20979969587173797</v>
      </c>
      <c r="L11" s="85">
        <v>3788942</v>
      </c>
      <c r="M11" s="86">
        <v>627616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159512797</v>
      </c>
      <c r="D13" s="63">
        <v>174363070</v>
      </c>
      <c r="E13" s="64">
        <f t="shared" si="0"/>
        <v>14850273</v>
      </c>
      <c r="F13" s="62">
        <v>165434349</v>
      </c>
      <c r="G13" s="63">
        <v>182893099</v>
      </c>
      <c r="H13" s="64">
        <f t="shared" si="1"/>
        <v>17458750</v>
      </c>
      <c r="I13" s="64">
        <v>192758006</v>
      </c>
      <c r="J13" s="29">
        <f t="shared" si="2"/>
        <v>9.309769046304165</v>
      </c>
      <c r="K13" s="30">
        <f t="shared" si="3"/>
        <v>10.553279960016042</v>
      </c>
      <c r="L13" s="83">
        <v>3609062</v>
      </c>
      <c r="M13" s="84">
        <v>-183391</v>
      </c>
      <c r="N13" s="31">
        <f t="shared" si="4"/>
        <v>411.47181733092975</v>
      </c>
      <c r="O13" s="30">
        <f t="shared" si="5"/>
        <v>-9519.960085282266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3609062</v>
      </c>
      <c r="M14" s="84">
        <v>-183391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3609062</v>
      </c>
      <c r="M15" s="84">
        <v>-183391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3609062</v>
      </c>
      <c r="M16" s="84">
        <v>-183391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115665585</v>
      </c>
      <c r="D17" s="63">
        <v>104424374</v>
      </c>
      <c r="E17" s="64">
        <f t="shared" si="0"/>
        <v>-11241211</v>
      </c>
      <c r="F17" s="62">
        <v>117777918</v>
      </c>
      <c r="G17" s="63">
        <v>100135777</v>
      </c>
      <c r="H17" s="64">
        <f t="shared" si="1"/>
        <v>-17642141</v>
      </c>
      <c r="I17" s="64">
        <v>100829188</v>
      </c>
      <c r="J17" s="41">
        <f t="shared" si="2"/>
        <v>-9.718717110193149</v>
      </c>
      <c r="K17" s="30">
        <f t="shared" si="3"/>
        <v>-14.979158487077349</v>
      </c>
      <c r="L17" s="87">
        <v>3609062</v>
      </c>
      <c r="M17" s="84">
        <v>-183391</v>
      </c>
      <c r="N17" s="31">
        <f t="shared" si="4"/>
        <v>-311.47181733092975</v>
      </c>
      <c r="O17" s="30">
        <f t="shared" si="5"/>
        <v>9619.960085282266</v>
      </c>
      <c r="P17" s="5"/>
      <c r="Q17" s="32"/>
    </row>
    <row r="18" spans="1:17" ht="16.5">
      <c r="A18" s="2" t="s">
        <v>16</v>
      </c>
      <c r="B18" s="33" t="s">
        <v>27</v>
      </c>
      <c r="C18" s="65">
        <v>275178382</v>
      </c>
      <c r="D18" s="66">
        <v>278787444</v>
      </c>
      <c r="E18" s="67">
        <f t="shared" si="0"/>
        <v>3609062</v>
      </c>
      <c r="F18" s="65">
        <v>283212267</v>
      </c>
      <c r="G18" s="66">
        <v>283028876</v>
      </c>
      <c r="H18" s="67">
        <f t="shared" si="1"/>
        <v>-183391</v>
      </c>
      <c r="I18" s="67">
        <v>293587194</v>
      </c>
      <c r="J18" s="42">
        <f t="shared" si="2"/>
        <v>1.3115354388558038</v>
      </c>
      <c r="K18" s="35">
        <f t="shared" si="3"/>
        <v>-0.0647539041802875</v>
      </c>
      <c r="L18" s="88">
        <v>3609062</v>
      </c>
      <c r="M18" s="86">
        <v>-183391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13192618</v>
      </c>
      <c r="D19" s="72">
        <v>13372498</v>
      </c>
      <c r="E19" s="73">
        <f t="shared" si="0"/>
        <v>179880</v>
      </c>
      <c r="F19" s="74">
        <v>15937833</v>
      </c>
      <c r="G19" s="75">
        <v>16748840</v>
      </c>
      <c r="H19" s="76">
        <f t="shared" si="1"/>
        <v>811007</v>
      </c>
      <c r="I19" s="76">
        <v>12357013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5915384</v>
      </c>
      <c r="M22" s="84">
        <v>6711258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12186616</v>
      </c>
      <c r="D23" s="63">
        <v>18200000</v>
      </c>
      <c r="E23" s="64">
        <f t="shared" si="0"/>
        <v>6013384</v>
      </c>
      <c r="F23" s="62">
        <v>14064742</v>
      </c>
      <c r="G23" s="63">
        <v>20900000</v>
      </c>
      <c r="H23" s="64">
        <f t="shared" si="1"/>
        <v>6835258</v>
      </c>
      <c r="I23" s="64">
        <v>16750000</v>
      </c>
      <c r="J23" s="29">
        <f t="shared" si="2"/>
        <v>49.34416576349005</v>
      </c>
      <c r="K23" s="30">
        <f t="shared" si="3"/>
        <v>48.59853099331648</v>
      </c>
      <c r="L23" s="83">
        <v>5915384</v>
      </c>
      <c r="M23" s="84">
        <v>6711258</v>
      </c>
      <c r="N23" s="31">
        <f t="shared" si="4"/>
        <v>101.65669718145094</v>
      </c>
      <c r="O23" s="30">
        <f t="shared" si="5"/>
        <v>101.84764167910099</v>
      </c>
      <c r="P23" s="5"/>
      <c r="Q23" s="32"/>
    </row>
    <row r="24" spans="1:17" ht="12.75">
      <c r="A24" s="6" t="s">
        <v>16</v>
      </c>
      <c r="B24" s="28" t="s">
        <v>32</v>
      </c>
      <c r="C24" s="62">
        <v>2501000</v>
      </c>
      <c r="D24" s="63">
        <v>2403000</v>
      </c>
      <c r="E24" s="64">
        <f t="shared" si="0"/>
        <v>-98000</v>
      </c>
      <c r="F24" s="62">
        <v>2646000</v>
      </c>
      <c r="G24" s="63">
        <v>2522000</v>
      </c>
      <c r="H24" s="64">
        <f t="shared" si="1"/>
        <v>-124000</v>
      </c>
      <c r="I24" s="64">
        <v>2525000</v>
      </c>
      <c r="J24" s="29">
        <f t="shared" si="2"/>
        <v>-3.9184326269492207</v>
      </c>
      <c r="K24" s="30">
        <f t="shared" si="3"/>
        <v>-4.686318972033257</v>
      </c>
      <c r="L24" s="83">
        <v>5915384</v>
      </c>
      <c r="M24" s="84">
        <v>6711258</v>
      </c>
      <c r="N24" s="31">
        <f t="shared" si="4"/>
        <v>-1.6566971814509421</v>
      </c>
      <c r="O24" s="30">
        <f t="shared" si="5"/>
        <v>-1.847641679100997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5915384</v>
      </c>
      <c r="M25" s="84">
        <v>6711258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14687616</v>
      </c>
      <c r="D26" s="66">
        <v>20603000</v>
      </c>
      <c r="E26" s="67">
        <f t="shared" si="0"/>
        <v>5915384</v>
      </c>
      <c r="F26" s="65">
        <v>16710742</v>
      </c>
      <c r="G26" s="66">
        <v>23422000</v>
      </c>
      <c r="H26" s="67">
        <f t="shared" si="1"/>
        <v>6711258</v>
      </c>
      <c r="I26" s="67">
        <v>19275000</v>
      </c>
      <c r="J26" s="42">
        <f t="shared" si="2"/>
        <v>40.27463680967694</v>
      </c>
      <c r="K26" s="35">
        <f t="shared" si="3"/>
        <v>40.16134053173701</v>
      </c>
      <c r="L26" s="88">
        <v>5915384</v>
      </c>
      <c r="M26" s="86">
        <v>6711258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1400000</v>
      </c>
      <c r="D28" s="63">
        <v>3500000</v>
      </c>
      <c r="E28" s="64">
        <f t="shared" si="0"/>
        <v>2100000</v>
      </c>
      <c r="F28" s="62">
        <v>3000000</v>
      </c>
      <c r="G28" s="63">
        <v>5000000</v>
      </c>
      <c r="H28" s="64">
        <f t="shared" si="1"/>
        <v>2000000</v>
      </c>
      <c r="I28" s="64">
        <v>9000000</v>
      </c>
      <c r="J28" s="29">
        <f t="shared" si="2"/>
        <v>150</v>
      </c>
      <c r="K28" s="30">
        <f t="shared" si="3"/>
        <v>66.66666666666666</v>
      </c>
      <c r="L28" s="83">
        <v>5915384</v>
      </c>
      <c r="M28" s="84">
        <v>6711258</v>
      </c>
      <c r="N28" s="31">
        <f t="shared" si="4"/>
        <v>35.500653888234474</v>
      </c>
      <c r="O28" s="30">
        <f t="shared" si="5"/>
        <v>29.80067224356447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</v>
      </c>
      <c r="D29" s="63">
        <v>2000000</v>
      </c>
      <c r="E29" s="64">
        <f t="shared" si="0"/>
        <v>1000000</v>
      </c>
      <c r="F29" s="62">
        <v>2000000</v>
      </c>
      <c r="G29" s="63">
        <v>2000000</v>
      </c>
      <c r="H29" s="64">
        <f t="shared" si="1"/>
        <v>0</v>
      </c>
      <c r="I29" s="64">
        <v>2000000</v>
      </c>
      <c r="J29" s="29">
        <f t="shared" si="2"/>
        <v>100</v>
      </c>
      <c r="K29" s="30">
        <f t="shared" si="3"/>
        <v>0</v>
      </c>
      <c r="L29" s="83">
        <v>5915384</v>
      </c>
      <c r="M29" s="84">
        <v>6711258</v>
      </c>
      <c r="N29" s="31">
        <f t="shared" si="4"/>
        <v>16.905073280111655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5915384</v>
      </c>
      <c r="M30" s="84">
        <v>6711258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5650000</v>
      </c>
      <c r="E31" s="64">
        <f t="shared" si="0"/>
        <v>5650000</v>
      </c>
      <c r="F31" s="62">
        <v>1000000</v>
      </c>
      <c r="G31" s="63">
        <v>5000000</v>
      </c>
      <c r="H31" s="64">
        <f t="shared" si="1"/>
        <v>4000000</v>
      </c>
      <c r="I31" s="64">
        <v>2400000</v>
      </c>
      <c r="J31" s="29">
        <f t="shared" si="2"/>
        <v>0</v>
      </c>
      <c r="K31" s="30">
        <f t="shared" si="3"/>
        <v>400</v>
      </c>
      <c r="L31" s="83">
        <v>5915384</v>
      </c>
      <c r="M31" s="84">
        <v>6711258</v>
      </c>
      <c r="N31" s="31">
        <f t="shared" si="4"/>
        <v>95.51366403263086</v>
      </c>
      <c r="O31" s="30">
        <f t="shared" si="5"/>
        <v>59.60134448712894</v>
      </c>
      <c r="P31" s="5"/>
      <c r="Q31" s="32"/>
    </row>
    <row r="32" spans="1:17" ht="12.75">
      <c r="A32" s="6" t="s">
        <v>16</v>
      </c>
      <c r="B32" s="28" t="s">
        <v>39</v>
      </c>
      <c r="C32" s="62">
        <v>12287616</v>
      </c>
      <c r="D32" s="63">
        <v>9453000</v>
      </c>
      <c r="E32" s="64">
        <f t="shared" si="0"/>
        <v>-2834616</v>
      </c>
      <c r="F32" s="62">
        <v>10710742</v>
      </c>
      <c r="G32" s="63">
        <v>11422000</v>
      </c>
      <c r="H32" s="64">
        <f t="shared" si="1"/>
        <v>711258</v>
      </c>
      <c r="I32" s="64">
        <v>5875000</v>
      </c>
      <c r="J32" s="29">
        <f t="shared" si="2"/>
        <v>-23.068884965155164</v>
      </c>
      <c r="K32" s="30">
        <f t="shared" si="3"/>
        <v>6.64060435775598</v>
      </c>
      <c r="L32" s="83">
        <v>5915384</v>
      </c>
      <c r="M32" s="84">
        <v>6711258</v>
      </c>
      <c r="N32" s="31">
        <f t="shared" si="4"/>
        <v>-47.91939120097698</v>
      </c>
      <c r="O32" s="30">
        <f t="shared" si="5"/>
        <v>10.597983269306589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14687616</v>
      </c>
      <c r="D33" s="81">
        <v>20603000</v>
      </c>
      <c r="E33" s="82">
        <f t="shared" si="0"/>
        <v>5915384</v>
      </c>
      <c r="F33" s="80">
        <v>16710742</v>
      </c>
      <c r="G33" s="81">
        <v>23422000</v>
      </c>
      <c r="H33" s="82">
        <f t="shared" si="1"/>
        <v>6711258</v>
      </c>
      <c r="I33" s="82">
        <v>19275000</v>
      </c>
      <c r="J33" s="57">
        <f t="shared" si="2"/>
        <v>40.27463680967694</v>
      </c>
      <c r="K33" s="58">
        <f t="shared" si="3"/>
        <v>40.16134053173701</v>
      </c>
      <c r="L33" s="95">
        <v>5915384</v>
      </c>
      <c r="M33" s="96">
        <v>6711258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130431344</v>
      </c>
      <c r="D8" s="63">
        <v>191336759</v>
      </c>
      <c r="E8" s="64">
        <f>$D8-$C8</f>
        <v>60905415</v>
      </c>
      <c r="F8" s="62">
        <v>136431188</v>
      </c>
      <c r="G8" s="63">
        <v>191113118</v>
      </c>
      <c r="H8" s="64">
        <f>$G8-$F8</f>
        <v>54681930</v>
      </c>
      <c r="I8" s="64">
        <v>199139870</v>
      </c>
      <c r="J8" s="29">
        <f>IF(($C8=0),0,(($E8/$C8)*100))</f>
        <v>46.69538251480411</v>
      </c>
      <c r="K8" s="30">
        <f>IF(($F8=0),0,(($H8/$F8)*100))</f>
        <v>40.08022711053429</v>
      </c>
      <c r="L8" s="83">
        <v>88890548</v>
      </c>
      <c r="M8" s="84">
        <v>58949507</v>
      </c>
      <c r="N8" s="31">
        <f>IF(($L8=0),0,(($E8/$L8)*100))</f>
        <v>68.51731299935287</v>
      </c>
      <c r="O8" s="30">
        <f>IF(($M8=0),0,(($H8/$M8)*100))</f>
        <v>92.76062308714474</v>
      </c>
      <c r="P8" s="5"/>
      <c r="Q8" s="32"/>
    </row>
    <row r="9" spans="1:17" ht="12.75">
      <c r="A9" s="2" t="s">
        <v>16</v>
      </c>
      <c r="B9" s="28" t="s">
        <v>19</v>
      </c>
      <c r="C9" s="62">
        <v>382523178</v>
      </c>
      <c r="D9" s="63">
        <v>441196899</v>
      </c>
      <c r="E9" s="64">
        <f>$D9-$C9</f>
        <v>58673721</v>
      </c>
      <c r="F9" s="62">
        <v>400119251</v>
      </c>
      <c r="G9" s="63">
        <v>434609258</v>
      </c>
      <c r="H9" s="64">
        <f>$G9-$F9</f>
        <v>34490007</v>
      </c>
      <c r="I9" s="64">
        <v>452862849</v>
      </c>
      <c r="J9" s="29">
        <f>IF(($C9=0),0,(($E9/$C9)*100))</f>
        <v>15.338605442622356</v>
      </c>
      <c r="K9" s="30">
        <f>IF(($F9=0),0,(($H9/$F9)*100))</f>
        <v>8.619931911249129</v>
      </c>
      <c r="L9" s="83">
        <v>88890548</v>
      </c>
      <c r="M9" s="84">
        <v>58949507</v>
      </c>
      <c r="N9" s="31">
        <f>IF(($L9=0),0,(($E9/$L9)*100))</f>
        <v>66.00670410986778</v>
      </c>
      <c r="O9" s="30">
        <f>IF(($M9=0),0,(($H9/$M9)*100))</f>
        <v>58.50771067517155</v>
      </c>
      <c r="P9" s="5"/>
      <c r="Q9" s="32"/>
    </row>
    <row r="10" spans="1:17" ht="12.75">
      <c r="A10" s="2" t="s">
        <v>16</v>
      </c>
      <c r="B10" s="28" t="s">
        <v>20</v>
      </c>
      <c r="C10" s="62">
        <v>304323315</v>
      </c>
      <c r="D10" s="63">
        <v>273634727</v>
      </c>
      <c r="E10" s="64">
        <f aca="true" t="shared" si="0" ref="E10:E33">$D10-$C10</f>
        <v>-30688588</v>
      </c>
      <c r="F10" s="62">
        <v>318175020</v>
      </c>
      <c r="G10" s="63">
        <v>287952590</v>
      </c>
      <c r="H10" s="64">
        <f aca="true" t="shared" si="1" ref="H10:H33">$G10-$F10</f>
        <v>-30222430</v>
      </c>
      <c r="I10" s="64">
        <v>294205801</v>
      </c>
      <c r="J10" s="29">
        <f aca="true" t="shared" si="2" ref="J10:J33">IF(($C10=0),0,(($E10/$C10)*100))</f>
        <v>-10.08420534588354</v>
      </c>
      <c r="K10" s="30">
        <f aca="true" t="shared" si="3" ref="K10:K33">IF(($F10=0),0,(($H10/$F10)*100))</f>
        <v>-9.498680946103185</v>
      </c>
      <c r="L10" s="83">
        <v>88890548</v>
      </c>
      <c r="M10" s="84">
        <v>58949507</v>
      </c>
      <c r="N10" s="31">
        <f aca="true" t="shared" si="4" ref="N10:N33">IF(($L10=0),0,(($E10/$L10)*100))</f>
        <v>-34.52401710922066</v>
      </c>
      <c r="O10" s="30">
        <f aca="true" t="shared" si="5" ref="O10:O33">IF(($M10=0),0,(($H10/$M10)*100))</f>
        <v>-51.26833376231629</v>
      </c>
      <c r="P10" s="5"/>
      <c r="Q10" s="32"/>
    </row>
    <row r="11" spans="1:17" ht="16.5">
      <c r="A11" s="6" t="s">
        <v>16</v>
      </c>
      <c r="B11" s="33" t="s">
        <v>21</v>
      </c>
      <c r="C11" s="65">
        <v>817277837</v>
      </c>
      <c r="D11" s="66">
        <v>906168385</v>
      </c>
      <c r="E11" s="67">
        <f t="shared" si="0"/>
        <v>88890548</v>
      </c>
      <c r="F11" s="65">
        <v>854725459</v>
      </c>
      <c r="G11" s="66">
        <v>913674966</v>
      </c>
      <c r="H11" s="67">
        <f t="shared" si="1"/>
        <v>58949507</v>
      </c>
      <c r="I11" s="67">
        <v>946208520</v>
      </c>
      <c r="J11" s="34">
        <f t="shared" si="2"/>
        <v>10.8764172935721</v>
      </c>
      <c r="K11" s="35">
        <f t="shared" si="3"/>
        <v>6.896893777911909</v>
      </c>
      <c r="L11" s="85">
        <v>88890548</v>
      </c>
      <c r="M11" s="86">
        <v>58949507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237576063</v>
      </c>
      <c r="D13" s="63">
        <v>271208849</v>
      </c>
      <c r="E13" s="64">
        <f t="shared" si="0"/>
        <v>33632786</v>
      </c>
      <c r="F13" s="62">
        <v>248504746</v>
      </c>
      <c r="G13" s="63">
        <v>320260206</v>
      </c>
      <c r="H13" s="64">
        <f t="shared" si="1"/>
        <v>71755460</v>
      </c>
      <c r="I13" s="64">
        <v>333711137</v>
      </c>
      <c r="J13" s="29">
        <f t="shared" si="2"/>
        <v>14.156639172861452</v>
      </c>
      <c r="K13" s="30">
        <f t="shared" si="3"/>
        <v>28.874885150080797</v>
      </c>
      <c r="L13" s="83">
        <v>235300390</v>
      </c>
      <c r="M13" s="84">
        <v>293567626</v>
      </c>
      <c r="N13" s="31">
        <f t="shared" si="4"/>
        <v>14.29355301961038</v>
      </c>
      <c r="O13" s="30">
        <f t="shared" si="5"/>
        <v>24.442565748036536</v>
      </c>
      <c r="P13" s="5"/>
      <c r="Q13" s="32"/>
    </row>
    <row r="14" spans="1:17" ht="12.75">
      <c r="A14" s="2" t="s">
        <v>16</v>
      </c>
      <c r="B14" s="28" t="s">
        <v>24</v>
      </c>
      <c r="C14" s="62">
        <v>39896035</v>
      </c>
      <c r="D14" s="63">
        <v>152852729</v>
      </c>
      <c r="E14" s="64">
        <f t="shared" si="0"/>
        <v>112956694</v>
      </c>
      <c r="F14" s="62">
        <v>41731256</v>
      </c>
      <c r="G14" s="63">
        <v>178192248</v>
      </c>
      <c r="H14" s="64">
        <f t="shared" si="1"/>
        <v>136460992</v>
      </c>
      <c r="I14" s="64">
        <v>185676322</v>
      </c>
      <c r="J14" s="29">
        <f t="shared" si="2"/>
        <v>283.1276190729229</v>
      </c>
      <c r="K14" s="30">
        <f t="shared" si="3"/>
        <v>326.9994845110821</v>
      </c>
      <c r="L14" s="83">
        <v>235300390</v>
      </c>
      <c r="M14" s="84">
        <v>293567626</v>
      </c>
      <c r="N14" s="31">
        <f t="shared" si="4"/>
        <v>48.00531524830877</v>
      </c>
      <c r="O14" s="30">
        <f t="shared" si="5"/>
        <v>46.48366506189616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235300390</v>
      </c>
      <c r="M15" s="84">
        <v>293567626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282574594</v>
      </c>
      <c r="D16" s="63">
        <v>340293572</v>
      </c>
      <c r="E16" s="64">
        <f t="shared" si="0"/>
        <v>57718978</v>
      </c>
      <c r="F16" s="62">
        <v>295573026</v>
      </c>
      <c r="G16" s="63">
        <v>349750440</v>
      </c>
      <c r="H16" s="64">
        <f t="shared" si="1"/>
        <v>54177414</v>
      </c>
      <c r="I16" s="64">
        <v>364439958</v>
      </c>
      <c r="J16" s="29">
        <f t="shared" si="2"/>
        <v>20.42610313367379</v>
      </c>
      <c r="K16" s="30">
        <f t="shared" si="3"/>
        <v>18.329620511446805</v>
      </c>
      <c r="L16" s="83">
        <v>235300390</v>
      </c>
      <c r="M16" s="84">
        <v>293567626</v>
      </c>
      <c r="N16" s="31">
        <f t="shared" si="4"/>
        <v>24.52991174387769</v>
      </c>
      <c r="O16" s="30">
        <f t="shared" si="5"/>
        <v>18.454832618362353</v>
      </c>
      <c r="P16" s="5"/>
      <c r="Q16" s="32"/>
    </row>
    <row r="17" spans="1:17" ht="12.75">
      <c r="A17" s="2" t="s">
        <v>16</v>
      </c>
      <c r="B17" s="28" t="s">
        <v>26</v>
      </c>
      <c r="C17" s="62">
        <v>348163423</v>
      </c>
      <c r="D17" s="63">
        <v>379155355</v>
      </c>
      <c r="E17" s="64">
        <f t="shared" si="0"/>
        <v>30991932</v>
      </c>
      <c r="F17" s="62">
        <v>364179119</v>
      </c>
      <c r="G17" s="63">
        <v>395352879</v>
      </c>
      <c r="H17" s="64">
        <f t="shared" si="1"/>
        <v>31173760</v>
      </c>
      <c r="I17" s="64">
        <v>412334152</v>
      </c>
      <c r="J17" s="41">
        <f t="shared" si="2"/>
        <v>8.901547363290945</v>
      </c>
      <c r="K17" s="30">
        <f t="shared" si="3"/>
        <v>8.560007527504618</v>
      </c>
      <c r="L17" s="87">
        <v>235300390</v>
      </c>
      <c r="M17" s="84">
        <v>293567626</v>
      </c>
      <c r="N17" s="31">
        <f t="shared" si="4"/>
        <v>13.171219988203164</v>
      </c>
      <c r="O17" s="30">
        <f t="shared" si="5"/>
        <v>10.618936571704946</v>
      </c>
      <c r="P17" s="5"/>
      <c r="Q17" s="32"/>
    </row>
    <row r="18" spans="1:17" ht="16.5">
      <c r="A18" s="2" t="s">
        <v>16</v>
      </c>
      <c r="B18" s="33" t="s">
        <v>27</v>
      </c>
      <c r="C18" s="65">
        <v>908210115</v>
      </c>
      <c r="D18" s="66">
        <v>1143510505</v>
      </c>
      <c r="E18" s="67">
        <f t="shared" si="0"/>
        <v>235300390</v>
      </c>
      <c r="F18" s="65">
        <v>949988147</v>
      </c>
      <c r="G18" s="66">
        <v>1243555773</v>
      </c>
      <c r="H18" s="67">
        <f t="shared" si="1"/>
        <v>293567626</v>
      </c>
      <c r="I18" s="67">
        <v>1296161569</v>
      </c>
      <c r="J18" s="42">
        <f t="shared" si="2"/>
        <v>25.9081446147514</v>
      </c>
      <c r="K18" s="35">
        <f t="shared" si="3"/>
        <v>30.902240930801845</v>
      </c>
      <c r="L18" s="88">
        <v>235300390</v>
      </c>
      <c r="M18" s="86">
        <v>293567626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-90932278</v>
      </c>
      <c r="D19" s="72">
        <v>-237342120</v>
      </c>
      <c r="E19" s="73">
        <f t="shared" si="0"/>
        <v>-146409842</v>
      </c>
      <c r="F19" s="74">
        <v>-95262688</v>
      </c>
      <c r="G19" s="75">
        <v>-329880807</v>
      </c>
      <c r="H19" s="76">
        <f t="shared" si="1"/>
        <v>-234618119</v>
      </c>
      <c r="I19" s="76">
        <v>-349953049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71107307</v>
      </c>
      <c r="M22" s="84">
        <v>109703953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21410821</v>
      </c>
      <c r="D23" s="63">
        <v>44855652</v>
      </c>
      <c r="E23" s="64">
        <f t="shared" si="0"/>
        <v>23444831</v>
      </c>
      <c r="F23" s="62">
        <v>22395721</v>
      </c>
      <c r="G23" s="63">
        <v>11532950</v>
      </c>
      <c r="H23" s="64">
        <f t="shared" si="1"/>
        <v>-10862771</v>
      </c>
      <c r="I23" s="64">
        <v>13263403</v>
      </c>
      <c r="J23" s="29">
        <f t="shared" si="2"/>
        <v>109.49991595371331</v>
      </c>
      <c r="K23" s="30">
        <f t="shared" si="3"/>
        <v>-48.50377891383805</v>
      </c>
      <c r="L23" s="83">
        <v>71107307</v>
      </c>
      <c r="M23" s="84">
        <v>109703953</v>
      </c>
      <c r="N23" s="31">
        <f t="shared" si="4"/>
        <v>32.97105739076858</v>
      </c>
      <c r="O23" s="30">
        <f t="shared" si="5"/>
        <v>-9.901895695590841</v>
      </c>
      <c r="P23" s="5"/>
      <c r="Q23" s="32"/>
    </row>
    <row r="24" spans="1:17" ht="12.75">
      <c r="A24" s="6" t="s">
        <v>16</v>
      </c>
      <c r="B24" s="28" t="s">
        <v>32</v>
      </c>
      <c r="C24" s="62">
        <v>151406095</v>
      </c>
      <c r="D24" s="63">
        <v>199068571</v>
      </c>
      <c r="E24" s="64">
        <f t="shared" si="0"/>
        <v>47662476</v>
      </c>
      <c r="F24" s="62">
        <v>158370776</v>
      </c>
      <c r="G24" s="63">
        <v>278937500</v>
      </c>
      <c r="H24" s="64">
        <f t="shared" si="1"/>
        <v>120566724</v>
      </c>
      <c r="I24" s="64">
        <v>291946565</v>
      </c>
      <c r="J24" s="29">
        <f t="shared" si="2"/>
        <v>31.479892536690812</v>
      </c>
      <c r="K24" s="30">
        <f t="shared" si="3"/>
        <v>76.12940155070024</v>
      </c>
      <c r="L24" s="83">
        <v>71107307</v>
      </c>
      <c r="M24" s="84">
        <v>109703953</v>
      </c>
      <c r="N24" s="31">
        <f t="shared" si="4"/>
        <v>67.02894260923142</v>
      </c>
      <c r="O24" s="30">
        <f t="shared" si="5"/>
        <v>109.90189569559084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71107307</v>
      </c>
      <c r="M25" s="84">
        <v>109703953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172816916</v>
      </c>
      <c r="D26" s="66">
        <v>243924223</v>
      </c>
      <c r="E26" s="67">
        <f t="shared" si="0"/>
        <v>71107307</v>
      </c>
      <c r="F26" s="65">
        <v>180766497</v>
      </c>
      <c r="G26" s="66">
        <v>290470450</v>
      </c>
      <c r="H26" s="67">
        <f t="shared" si="1"/>
        <v>109703953</v>
      </c>
      <c r="I26" s="67">
        <v>305209968</v>
      </c>
      <c r="J26" s="42">
        <f t="shared" si="2"/>
        <v>41.14603399125581</v>
      </c>
      <c r="K26" s="35">
        <f t="shared" si="3"/>
        <v>60.68821093545891</v>
      </c>
      <c r="L26" s="88">
        <v>71107307</v>
      </c>
      <c r="M26" s="86">
        <v>109703953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1046000</v>
      </c>
      <c r="D28" s="63">
        <v>90110000</v>
      </c>
      <c r="E28" s="64">
        <f t="shared" si="0"/>
        <v>89064000</v>
      </c>
      <c r="F28" s="62">
        <v>1094116</v>
      </c>
      <c r="G28" s="63">
        <v>150000000</v>
      </c>
      <c r="H28" s="64">
        <f t="shared" si="1"/>
        <v>148905884</v>
      </c>
      <c r="I28" s="64">
        <v>160000000</v>
      </c>
      <c r="J28" s="29">
        <f t="shared" si="2"/>
        <v>8514.722753346081</v>
      </c>
      <c r="K28" s="30">
        <f t="shared" si="3"/>
        <v>13609.698057609978</v>
      </c>
      <c r="L28" s="83">
        <v>71107307</v>
      </c>
      <c r="M28" s="84">
        <v>109703953</v>
      </c>
      <c r="N28" s="31">
        <f t="shared" si="4"/>
        <v>125.25295044572565</v>
      </c>
      <c r="O28" s="30">
        <f t="shared" si="5"/>
        <v>135.73429209064142</v>
      </c>
      <c r="P28" s="5"/>
      <c r="Q28" s="32"/>
    </row>
    <row r="29" spans="1:17" ht="12.75">
      <c r="A29" s="6" t="s">
        <v>16</v>
      </c>
      <c r="B29" s="28" t="s">
        <v>36</v>
      </c>
      <c r="C29" s="62">
        <v>2092000</v>
      </c>
      <c r="D29" s="63">
        <v>12000000</v>
      </c>
      <c r="E29" s="64">
        <f t="shared" si="0"/>
        <v>9908000</v>
      </c>
      <c r="F29" s="62">
        <v>2188232</v>
      </c>
      <c r="G29" s="63">
        <v>19882500</v>
      </c>
      <c r="H29" s="64">
        <f t="shared" si="1"/>
        <v>17694268</v>
      </c>
      <c r="I29" s="64">
        <v>19255565</v>
      </c>
      <c r="J29" s="29">
        <f t="shared" si="2"/>
        <v>473.6137667304015</v>
      </c>
      <c r="K29" s="30">
        <f t="shared" si="3"/>
        <v>808.6102387681013</v>
      </c>
      <c r="L29" s="83">
        <v>71107307</v>
      </c>
      <c r="M29" s="84">
        <v>109703953</v>
      </c>
      <c r="N29" s="31">
        <f t="shared" si="4"/>
        <v>13.933870396751209</v>
      </c>
      <c r="O29" s="30">
        <f t="shared" si="5"/>
        <v>16.129107034092016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71107307</v>
      </c>
      <c r="M30" s="84">
        <v>109703953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52057015</v>
      </c>
      <c r="D31" s="63">
        <v>62988571</v>
      </c>
      <c r="E31" s="64">
        <f t="shared" si="0"/>
        <v>10931556</v>
      </c>
      <c r="F31" s="62">
        <v>54451639</v>
      </c>
      <c r="G31" s="63">
        <v>60055000</v>
      </c>
      <c r="H31" s="64">
        <f t="shared" si="1"/>
        <v>5603361</v>
      </c>
      <c r="I31" s="64">
        <v>62691000</v>
      </c>
      <c r="J31" s="29">
        <f t="shared" si="2"/>
        <v>20.999198667076858</v>
      </c>
      <c r="K31" s="30">
        <f t="shared" si="3"/>
        <v>10.290527710286186</v>
      </c>
      <c r="L31" s="83">
        <v>71107307</v>
      </c>
      <c r="M31" s="84">
        <v>109703953</v>
      </c>
      <c r="N31" s="31">
        <f t="shared" si="4"/>
        <v>15.373323025719424</v>
      </c>
      <c r="O31" s="30">
        <f t="shared" si="5"/>
        <v>5.107711114110901</v>
      </c>
      <c r="P31" s="5"/>
      <c r="Q31" s="32"/>
    </row>
    <row r="32" spans="1:17" ht="12.75">
      <c r="A32" s="6" t="s">
        <v>16</v>
      </c>
      <c r="B32" s="28" t="s">
        <v>39</v>
      </c>
      <c r="C32" s="62">
        <v>117621901</v>
      </c>
      <c r="D32" s="63">
        <v>78825652</v>
      </c>
      <c r="E32" s="64">
        <f t="shared" si="0"/>
        <v>-38796249</v>
      </c>
      <c r="F32" s="62">
        <v>123032510</v>
      </c>
      <c r="G32" s="63">
        <v>60532950</v>
      </c>
      <c r="H32" s="64">
        <f t="shared" si="1"/>
        <v>-62499560</v>
      </c>
      <c r="I32" s="64">
        <v>63263403</v>
      </c>
      <c r="J32" s="29">
        <f t="shared" si="2"/>
        <v>-32.983864969160805</v>
      </c>
      <c r="K32" s="30">
        <f t="shared" si="3"/>
        <v>-50.799223717373565</v>
      </c>
      <c r="L32" s="83">
        <v>71107307</v>
      </c>
      <c r="M32" s="84">
        <v>109703953</v>
      </c>
      <c r="N32" s="31">
        <f t="shared" si="4"/>
        <v>-54.56014386819628</v>
      </c>
      <c r="O32" s="30">
        <f t="shared" si="5"/>
        <v>-56.97111023884436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172816916</v>
      </c>
      <c r="D33" s="81">
        <v>243924223</v>
      </c>
      <c r="E33" s="82">
        <f t="shared" si="0"/>
        <v>71107307</v>
      </c>
      <c r="F33" s="80">
        <v>180766497</v>
      </c>
      <c r="G33" s="81">
        <v>290470450</v>
      </c>
      <c r="H33" s="82">
        <f t="shared" si="1"/>
        <v>109703953</v>
      </c>
      <c r="I33" s="82">
        <v>305209968</v>
      </c>
      <c r="J33" s="57">
        <f t="shared" si="2"/>
        <v>41.14603399125581</v>
      </c>
      <c r="K33" s="58">
        <f t="shared" si="3"/>
        <v>60.68821093545891</v>
      </c>
      <c r="L33" s="95">
        <v>71107307</v>
      </c>
      <c r="M33" s="96">
        <v>109703953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73011636</v>
      </c>
      <c r="D8" s="63">
        <v>81391456</v>
      </c>
      <c r="E8" s="64">
        <f>$D8-$C8</f>
        <v>8379820</v>
      </c>
      <c r="F8" s="62">
        <v>76370160</v>
      </c>
      <c r="G8" s="63">
        <v>85778609</v>
      </c>
      <c r="H8" s="64">
        <f>$G8-$F8</f>
        <v>9408449</v>
      </c>
      <c r="I8" s="64">
        <v>90450721</v>
      </c>
      <c r="J8" s="29">
        <f>IF(($C8=0),0,(($E8/$C8)*100))</f>
        <v>11.477376017159784</v>
      </c>
      <c r="K8" s="30">
        <f>IF(($F8=0),0,(($H8/$F8)*100))</f>
        <v>12.319535535868983</v>
      </c>
      <c r="L8" s="83">
        <v>-118705344</v>
      </c>
      <c r="M8" s="84">
        <v>-131974343</v>
      </c>
      <c r="N8" s="31">
        <f>IF(($L8=0),0,(($E8/$L8)*100))</f>
        <v>-7.0593451967924885</v>
      </c>
      <c r="O8" s="30">
        <f>IF(($M8=0),0,(($H8/$M8)*100))</f>
        <v>-7.128998550877423</v>
      </c>
      <c r="P8" s="5"/>
      <c r="Q8" s="32"/>
    </row>
    <row r="9" spans="1:17" ht="12.75">
      <c r="A9" s="2" t="s">
        <v>16</v>
      </c>
      <c r="B9" s="28" t="s">
        <v>19</v>
      </c>
      <c r="C9" s="62">
        <v>247213848</v>
      </c>
      <c r="D9" s="63">
        <v>177133085</v>
      </c>
      <c r="E9" s="64">
        <f>$D9-$C9</f>
        <v>-70080763</v>
      </c>
      <c r="F9" s="62">
        <v>258585684</v>
      </c>
      <c r="G9" s="63">
        <v>178274777</v>
      </c>
      <c r="H9" s="64">
        <f>$G9-$F9</f>
        <v>-80310907</v>
      </c>
      <c r="I9" s="64">
        <v>179321996</v>
      </c>
      <c r="J9" s="29">
        <f>IF(($C9=0),0,(($E9/$C9)*100))</f>
        <v>-28.348235168444123</v>
      </c>
      <c r="K9" s="30">
        <f>IF(($F9=0),0,(($H9/$F9)*100))</f>
        <v>-31.057754535243337</v>
      </c>
      <c r="L9" s="83">
        <v>-118705344</v>
      </c>
      <c r="M9" s="84">
        <v>-131974343</v>
      </c>
      <c r="N9" s="31">
        <f>IF(($L9=0),0,(($E9/$L9)*100))</f>
        <v>59.037580481633576</v>
      </c>
      <c r="O9" s="30">
        <f>IF(($M9=0),0,(($H9/$M9)*100))</f>
        <v>60.85342436597695</v>
      </c>
      <c r="P9" s="5"/>
      <c r="Q9" s="32"/>
    </row>
    <row r="10" spans="1:17" ht="12.75">
      <c r="A10" s="2" t="s">
        <v>16</v>
      </c>
      <c r="B10" s="28" t="s">
        <v>20</v>
      </c>
      <c r="C10" s="62">
        <v>375566880</v>
      </c>
      <c r="D10" s="63">
        <v>318562479</v>
      </c>
      <c r="E10" s="64">
        <f aca="true" t="shared" si="0" ref="E10:E33">$D10-$C10</f>
        <v>-57004401</v>
      </c>
      <c r="F10" s="62">
        <v>402807864</v>
      </c>
      <c r="G10" s="63">
        <v>341735979</v>
      </c>
      <c r="H10" s="64">
        <f aca="true" t="shared" si="1" ref="H10:H33">$G10-$F10</f>
        <v>-61071885</v>
      </c>
      <c r="I10" s="64">
        <v>346118102</v>
      </c>
      <c r="J10" s="29">
        <f aca="true" t="shared" si="2" ref="J10:J33">IF(($C10=0),0,(($E10/$C10)*100))</f>
        <v>-15.178228974823337</v>
      </c>
      <c r="K10" s="30">
        <f aca="true" t="shared" si="3" ref="K10:K33">IF(($F10=0),0,(($H10/$F10)*100))</f>
        <v>-15.161542377434817</v>
      </c>
      <c r="L10" s="83">
        <v>-118705344</v>
      </c>
      <c r="M10" s="84">
        <v>-131974343</v>
      </c>
      <c r="N10" s="31">
        <f aca="true" t="shared" si="4" ref="N10:N33">IF(($L10=0),0,(($E10/$L10)*100))</f>
        <v>48.0217647151589</v>
      </c>
      <c r="O10" s="30">
        <f aca="true" t="shared" si="5" ref="O10:O33">IF(($M10=0),0,(($H10/$M10)*100))</f>
        <v>46.27557418490047</v>
      </c>
      <c r="P10" s="5"/>
      <c r="Q10" s="32"/>
    </row>
    <row r="11" spans="1:17" ht="16.5">
      <c r="A11" s="6" t="s">
        <v>16</v>
      </c>
      <c r="B11" s="33" t="s">
        <v>21</v>
      </c>
      <c r="C11" s="65">
        <v>695792364</v>
      </c>
      <c r="D11" s="66">
        <v>577087020</v>
      </c>
      <c r="E11" s="67">
        <f t="shared" si="0"/>
        <v>-118705344</v>
      </c>
      <c r="F11" s="65">
        <v>737763708</v>
      </c>
      <c r="G11" s="66">
        <v>605789365</v>
      </c>
      <c r="H11" s="67">
        <f t="shared" si="1"/>
        <v>-131974343</v>
      </c>
      <c r="I11" s="67">
        <v>615890819</v>
      </c>
      <c r="J11" s="34">
        <f t="shared" si="2"/>
        <v>-17.060455121637407</v>
      </c>
      <c r="K11" s="35">
        <f t="shared" si="3"/>
        <v>-17.888429800615782</v>
      </c>
      <c r="L11" s="85">
        <v>-118705344</v>
      </c>
      <c r="M11" s="86">
        <v>-131974343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213084204</v>
      </c>
      <c r="D13" s="63">
        <v>224250416</v>
      </c>
      <c r="E13" s="64">
        <f t="shared" si="0"/>
        <v>11166212</v>
      </c>
      <c r="F13" s="62">
        <v>228032016</v>
      </c>
      <c r="G13" s="63">
        <v>234798858</v>
      </c>
      <c r="H13" s="64">
        <f t="shared" si="1"/>
        <v>6766842</v>
      </c>
      <c r="I13" s="64">
        <v>245219755</v>
      </c>
      <c r="J13" s="29">
        <f t="shared" si="2"/>
        <v>5.24028144291728</v>
      </c>
      <c r="K13" s="30">
        <f t="shared" si="3"/>
        <v>2.967496458918295</v>
      </c>
      <c r="L13" s="83">
        <v>-82988113</v>
      </c>
      <c r="M13" s="84">
        <v>-94004368</v>
      </c>
      <c r="N13" s="31">
        <f t="shared" si="4"/>
        <v>-13.455194480684241</v>
      </c>
      <c r="O13" s="30">
        <f t="shared" si="5"/>
        <v>-7.198433587681798</v>
      </c>
      <c r="P13" s="5"/>
      <c r="Q13" s="32"/>
    </row>
    <row r="14" spans="1:17" ht="12.75">
      <c r="A14" s="2" t="s">
        <v>16</v>
      </c>
      <c r="B14" s="28" t="s">
        <v>24</v>
      </c>
      <c r="C14" s="62">
        <v>87863988</v>
      </c>
      <c r="D14" s="63">
        <v>87276013</v>
      </c>
      <c r="E14" s="64">
        <f t="shared" si="0"/>
        <v>-587975</v>
      </c>
      <c r="F14" s="62">
        <v>91905744</v>
      </c>
      <c r="G14" s="63">
        <v>71441606</v>
      </c>
      <c r="H14" s="64">
        <f t="shared" si="1"/>
        <v>-20464138</v>
      </c>
      <c r="I14" s="64">
        <v>94943034</v>
      </c>
      <c r="J14" s="29">
        <f t="shared" si="2"/>
        <v>-0.6691876995157561</v>
      </c>
      <c r="K14" s="30">
        <f t="shared" si="3"/>
        <v>-22.266440713433536</v>
      </c>
      <c r="L14" s="83">
        <v>-82988113</v>
      </c>
      <c r="M14" s="84">
        <v>-94004368</v>
      </c>
      <c r="N14" s="31">
        <f t="shared" si="4"/>
        <v>0.7085050843365964</v>
      </c>
      <c r="O14" s="30">
        <f t="shared" si="5"/>
        <v>21.769347994552763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-82988113</v>
      </c>
      <c r="M15" s="84">
        <v>-94004368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172590000</v>
      </c>
      <c r="D16" s="63">
        <v>116000000</v>
      </c>
      <c r="E16" s="64">
        <f t="shared" si="0"/>
        <v>-56590000</v>
      </c>
      <c r="F16" s="62">
        <v>180874320</v>
      </c>
      <c r="G16" s="63">
        <v>126040000</v>
      </c>
      <c r="H16" s="64">
        <f t="shared" si="1"/>
        <v>-54834320</v>
      </c>
      <c r="I16" s="64">
        <v>146089600</v>
      </c>
      <c r="J16" s="29">
        <f t="shared" si="2"/>
        <v>-32.788689958862044</v>
      </c>
      <c r="K16" s="30">
        <f t="shared" si="3"/>
        <v>-30.31625495537454</v>
      </c>
      <c r="L16" s="83">
        <v>-82988113</v>
      </c>
      <c r="M16" s="84">
        <v>-94004368</v>
      </c>
      <c r="N16" s="31">
        <f t="shared" si="4"/>
        <v>68.1904889197806</v>
      </c>
      <c r="O16" s="30">
        <f t="shared" si="5"/>
        <v>58.331672417605105</v>
      </c>
      <c r="P16" s="5"/>
      <c r="Q16" s="32"/>
    </row>
    <row r="17" spans="1:17" ht="12.75">
      <c r="A17" s="2" t="s">
        <v>16</v>
      </c>
      <c r="B17" s="28" t="s">
        <v>26</v>
      </c>
      <c r="C17" s="62">
        <v>363121488</v>
      </c>
      <c r="D17" s="63">
        <v>326145138</v>
      </c>
      <c r="E17" s="64">
        <f t="shared" si="0"/>
        <v>-36976350</v>
      </c>
      <c r="F17" s="62">
        <v>341226936</v>
      </c>
      <c r="G17" s="63">
        <v>315754184</v>
      </c>
      <c r="H17" s="64">
        <f t="shared" si="1"/>
        <v>-25472752</v>
      </c>
      <c r="I17" s="64">
        <v>355750093</v>
      </c>
      <c r="J17" s="41">
        <f t="shared" si="2"/>
        <v>-10.18291431984879</v>
      </c>
      <c r="K17" s="30">
        <f t="shared" si="3"/>
        <v>-7.4650472493765845</v>
      </c>
      <c r="L17" s="87">
        <v>-82988113</v>
      </c>
      <c r="M17" s="84">
        <v>-94004368</v>
      </c>
      <c r="N17" s="31">
        <f t="shared" si="4"/>
        <v>44.55620047656705</v>
      </c>
      <c r="O17" s="30">
        <f t="shared" si="5"/>
        <v>27.097413175523926</v>
      </c>
      <c r="P17" s="5"/>
      <c r="Q17" s="32"/>
    </row>
    <row r="18" spans="1:17" ht="16.5">
      <c r="A18" s="2" t="s">
        <v>16</v>
      </c>
      <c r="B18" s="33" t="s">
        <v>27</v>
      </c>
      <c r="C18" s="65">
        <v>836659680</v>
      </c>
      <c r="D18" s="66">
        <v>753671567</v>
      </c>
      <c r="E18" s="67">
        <f t="shared" si="0"/>
        <v>-82988113</v>
      </c>
      <c r="F18" s="65">
        <v>842039016</v>
      </c>
      <c r="G18" s="66">
        <v>748034648</v>
      </c>
      <c r="H18" s="67">
        <f t="shared" si="1"/>
        <v>-94004368</v>
      </c>
      <c r="I18" s="67">
        <v>842002482</v>
      </c>
      <c r="J18" s="42">
        <f t="shared" si="2"/>
        <v>-9.918980797544826</v>
      </c>
      <c r="K18" s="35">
        <f t="shared" si="3"/>
        <v>-11.163896947026977</v>
      </c>
      <c r="L18" s="88">
        <v>-82988113</v>
      </c>
      <c r="M18" s="86">
        <v>-94004368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-140867316</v>
      </c>
      <c r="D19" s="72">
        <v>-176584547</v>
      </c>
      <c r="E19" s="73">
        <f t="shared" si="0"/>
        <v>-35717231</v>
      </c>
      <c r="F19" s="74">
        <v>-104275308</v>
      </c>
      <c r="G19" s="75">
        <v>-142245283</v>
      </c>
      <c r="H19" s="76">
        <f t="shared" si="1"/>
        <v>-37969975</v>
      </c>
      <c r="I19" s="76">
        <v>-226111663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-40755760</v>
      </c>
      <c r="M22" s="84">
        <v>-136530633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6330000</v>
      </c>
      <c r="D23" s="63">
        <v>919504</v>
      </c>
      <c r="E23" s="64">
        <f t="shared" si="0"/>
        <v>-5410496</v>
      </c>
      <c r="F23" s="62">
        <v>3000000</v>
      </c>
      <c r="G23" s="63">
        <v>957365</v>
      </c>
      <c r="H23" s="64">
        <f t="shared" si="1"/>
        <v>-2042635</v>
      </c>
      <c r="I23" s="64">
        <v>1114345</v>
      </c>
      <c r="J23" s="29">
        <f t="shared" si="2"/>
        <v>-85.47387045813586</v>
      </c>
      <c r="K23" s="30">
        <f t="shared" si="3"/>
        <v>-68.08783333333334</v>
      </c>
      <c r="L23" s="83">
        <v>-40755760</v>
      </c>
      <c r="M23" s="84">
        <v>-136530633</v>
      </c>
      <c r="N23" s="31">
        <f t="shared" si="4"/>
        <v>13.275414321803838</v>
      </c>
      <c r="O23" s="30">
        <f t="shared" si="5"/>
        <v>1.4961001462580197</v>
      </c>
      <c r="P23" s="5"/>
      <c r="Q23" s="32"/>
    </row>
    <row r="24" spans="1:17" ht="12.75">
      <c r="A24" s="6" t="s">
        <v>16</v>
      </c>
      <c r="B24" s="28" t="s">
        <v>32</v>
      </c>
      <c r="C24" s="62">
        <v>220399464</v>
      </c>
      <c r="D24" s="63">
        <v>185054200</v>
      </c>
      <c r="E24" s="64">
        <f t="shared" si="0"/>
        <v>-35345264</v>
      </c>
      <c r="F24" s="62">
        <v>286631748</v>
      </c>
      <c r="G24" s="63">
        <v>152143750</v>
      </c>
      <c r="H24" s="64">
        <f t="shared" si="1"/>
        <v>-134487998</v>
      </c>
      <c r="I24" s="64">
        <v>136993150</v>
      </c>
      <c r="J24" s="29">
        <f t="shared" si="2"/>
        <v>-16.036910144209788</v>
      </c>
      <c r="K24" s="30">
        <f t="shared" si="3"/>
        <v>-46.92013321566877</v>
      </c>
      <c r="L24" s="83">
        <v>-40755760</v>
      </c>
      <c r="M24" s="84">
        <v>-136530633</v>
      </c>
      <c r="N24" s="31">
        <f t="shared" si="4"/>
        <v>86.72458567819616</v>
      </c>
      <c r="O24" s="30">
        <f t="shared" si="5"/>
        <v>98.50389985374198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-40755760</v>
      </c>
      <c r="M25" s="84">
        <v>-136530633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226729464</v>
      </c>
      <c r="D26" s="66">
        <v>185973704</v>
      </c>
      <c r="E26" s="67">
        <f t="shared" si="0"/>
        <v>-40755760</v>
      </c>
      <c r="F26" s="65">
        <v>289631748</v>
      </c>
      <c r="G26" s="66">
        <v>153101115</v>
      </c>
      <c r="H26" s="67">
        <f t="shared" si="1"/>
        <v>-136530633</v>
      </c>
      <c r="I26" s="67">
        <v>138107495</v>
      </c>
      <c r="J26" s="42">
        <f t="shared" si="2"/>
        <v>-17.975502292900053</v>
      </c>
      <c r="K26" s="35">
        <f t="shared" si="3"/>
        <v>-47.13938784086612</v>
      </c>
      <c r="L26" s="88">
        <v>-40755760</v>
      </c>
      <c r="M26" s="86">
        <v>-136530633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105735000</v>
      </c>
      <c r="D28" s="63">
        <v>50969472</v>
      </c>
      <c r="E28" s="64">
        <f t="shared" si="0"/>
        <v>-54765528</v>
      </c>
      <c r="F28" s="62">
        <v>167124996</v>
      </c>
      <c r="G28" s="63">
        <v>50000000</v>
      </c>
      <c r="H28" s="64">
        <f t="shared" si="1"/>
        <v>-117124996</v>
      </c>
      <c r="I28" s="64">
        <v>30000000</v>
      </c>
      <c r="J28" s="29">
        <f t="shared" si="2"/>
        <v>-51.79508015321323</v>
      </c>
      <c r="K28" s="30">
        <f t="shared" si="3"/>
        <v>-70.08227303113893</v>
      </c>
      <c r="L28" s="83">
        <v>-40755760</v>
      </c>
      <c r="M28" s="84">
        <v>-136530633</v>
      </c>
      <c r="N28" s="31">
        <f t="shared" si="4"/>
        <v>134.37493988579774</v>
      </c>
      <c r="O28" s="30">
        <f t="shared" si="5"/>
        <v>85.78660585276859</v>
      </c>
      <c r="P28" s="5"/>
      <c r="Q28" s="32"/>
    </row>
    <row r="29" spans="1:17" ht="12.75">
      <c r="A29" s="6" t="s">
        <v>16</v>
      </c>
      <c r="B29" s="28" t="s">
        <v>36</v>
      </c>
      <c r="C29" s="62">
        <v>20000004</v>
      </c>
      <c r="D29" s="63">
        <v>36360000</v>
      </c>
      <c r="E29" s="64">
        <f t="shared" si="0"/>
        <v>16359996</v>
      </c>
      <c r="F29" s="62">
        <v>20048004</v>
      </c>
      <c r="G29" s="63">
        <v>17000000</v>
      </c>
      <c r="H29" s="64">
        <f t="shared" si="1"/>
        <v>-3048004</v>
      </c>
      <c r="I29" s="64">
        <v>18000000</v>
      </c>
      <c r="J29" s="29">
        <f t="shared" si="2"/>
        <v>81.79996364000726</v>
      </c>
      <c r="K29" s="30">
        <f t="shared" si="3"/>
        <v>-15.203528490916105</v>
      </c>
      <c r="L29" s="83">
        <v>-40755760</v>
      </c>
      <c r="M29" s="84">
        <v>-136530633</v>
      </c>
      <c r="N29" s="31">
        <f t="shared" si="4"/>
        <v>-40.14155545130308</v>
      </c>
      <c r="O29" s="30">
        <f t="shared" si="5"/>
        <v>2.232468958083568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-40755760</v>
      </c>
      <c r="M30" s="84">
        <v>-136530633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32374452</v>
      </c>
      <c r="D31" s="63">
        <v>20562000</v>
      </c>
      <c r="E31" s="64">
        <f t="shared" si="0"/>
        <v>-11812452</v>
      </c>
      <c r="F31" s="62">
        <v>34018752</v>
      </c>
      <c r="G31" s="63">
        <v>12000000</v>
      </c>
      <c r="H31" s="64">
        <f t="shared" si="1"/>
        <v>-22018752</v>
      </c>
      <c r="I31" s="64">
        <v>0</v>
      </c>
      <c r="J31" s="29">
        <f t="shared" si="2"/>
        <v>-36.48695582553799</v>
      </c>
      <c r="K31" s="30">
        <f t="shared" si="3"/>
        <v>-64.72533736687342</v>
      </c>
      <c r="L31" s="83">
        <v>-40755760</v>
      </c>
      <c r="M31" s="84">
        <v>-136530633</v>
      </c>
      <c r="N31" s="31">
        <f t="shared" si="4"/>
        <v>28.98351545891918</v>
      </c>
      <c r="O31" s="30">
        <f t="shared" si="5"/>
        <v>16.127334588714607</v>
      </c>
      <c r="P31" s="5"/>
      <c r="Q31" s="32"/>
    </row>
    <row r="32" spans="1:17" ht="12.75">
      <c r="A32" s="6" t="s">
        <v>16</v>
      </c>
      <c r="B32" s="28" t="s">
        <v>39</v>
      </c>
      <c r="C32" s="62">
        <v>68620008</v>
      </c>
      <c r="D32" s="63">
        <v>78082232</v>
      </c>
      <c r="E32" s="64">
        <f t="shared" si="0"/>
        <v>9462224</v>
      </c>
      <c r="F32" s="62">
        <v>68439996</v>
      </c>
      <c r="G32" s="63">
        <v>74101115</v>
      </c>
      <c r="H32" s="64">
        <f t="shared" si="1"/>
        <v>5661119</v>
      </c>
      <c r="I32" s="64">
        <v>90107495</v>
      </c>
      <c r="J32" s="29">
        <f t="shared" si="2"/>
        <v>13.789307631675008</v>
      </c>
      <c r="K32" s="30">
        <f t="shared" si="3"/>
        <v>8.271653025812567</v>
      </c>
      <c r="L32" s="83">
        <v>-40755760</v>
      </c>
      <c r="M32" s="84">
        <v>-136530633</v>
      </c>
      <c r="N32" s="31">
        <f t="shared" si="4"/>
        <v>-23.21689989341384</v>
      </c>
      <c r="O32" s="30">
        <f t="shared" si="5"/>
        <v>-4.146409399566762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226729464</v>
      </c>
      <c r="D33" s="81">
        <v>185973704</v>
      </c>
      <c r="E33" s="82">
        <f t="shared" si="0"/>
        <v>-40755760</v>
      </c>
      <c r="F33" s="80">
        <v>289631748</v>
      </c>
      <c r="G33" s="81">
        <v>153101115</v>
      </c>
      <c r="H33" s="82">
        <f t="shared" si="1"/>
        <v>-136530633</v>
      </c>
      <c r="I33" s="82">
        <v>138107495</v>
      </c>
      <c r="J33" s="57">
        <f t="shared" si="2"/>
        <v>-17.975502292900053</v>
      </c>
      <c r="K33" s="58">
        <f t="shared" si="3"/>
        <v>-47.13938784086612</v>
      </c>
      <c r="L33" s="95">
        <v>-40755760</v>
      </c>
      <c r="M33" s="96">
        <v>-136530633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68636681</v>
      </c>
      <c r="D8" s="63">
        <v>62495908</v>
      </c>
      <c r="E8" s="64">
        <f>$D8-$C8</f>
        <v>-6140773</v>
      </c>
      <c r="F8" s="62">
        <v>71793970</v>
      </c>
      <c r="G8" s="63">
        <v>71040802</v>
      </c>
      <c r="H8" s="64">
        <f>$G8-$F8</f>
        <v>-753168</v>
      </c>
      <c r="I8" s="64">
        <v>67986047</v>
      </c>
      <c r="J8" s="29">
        <f>IF(($C8=0),0,(($E8/$C8)*100))</f>
        <v>-8.946780220914237</v>
      </c>
      <c r="K8" s="30">
        <f>IF(($F8=0),0,(($H8/$F8)*100))</f>
        <v>-1.04906860562245</v>
      </c>
      <c r="L8" s="83">
        <v>-19088927</v>
      </c>
      <c r="M8" s="84">
        <v>5902339</v>
      </c>
      <c r="N8" s="31">
        <f>IF(($L8=0),0,(($E8/$L8)*100))</f>
        <v>32.16929374815044</v>
      </c>
      <c r="O8" s="30">
        <f>IF(($M8=0),0,(($H8/$M8)*100))</f>
        <v>-12.760500540548417</v>
      </c>
      <c r="P8" s="5"/>
      <c r="Q8" s="32"/>
    </row>
    <row r="9" spans="1:17" ht="12.75">
      <c r="A9" s="2" t="s">
        <v>16</v>
      </c>
      <c r="B9" s="28" t="s">
        <v>19</v>
      </c>
      <c r="C9" s="62">
        <v>122916468</v>
      </c>
      <c r="D9" s="63">
        <v>117550979</v>
      </c>
      <c r="E9" s="64">
        <f>$D9-$C9</f>
        <v>-5365489</v>
      </c>
      <c r="F9" s="62">
        <v>129740011</v>
      </c>
      <c r="G9" s="63">
        <v>141668696</v>
      </c>
      <c r="H9" s="64">
        <f>$G9-$F9</f>
        <v>11928685</v>
      </c>
      <c r="I9" s="64">
        <v>143865112</v>
      </c>
      <c r="J9" s="29">
        <f>IF(($C9=0),0,(($E9/$C9)*100))</f>
        <v>-4.365150648487556</v>
      </c>
      <c r="K9" s="30">
        <f>IF(($F9=0),0,(($H9/$F9)*100))</f>
        <v>9.194299359200764</v>
      </c>
      <c r="L9" s="83">
        <v>-19088927</v>
      </c>
      <c r="M9" s="84">
        <v>5902339</v>
      </c>
      <c r="N9" s="31">
        <f>IF(($L9=0),0,(($E9/$L9)*100))</f>
        <v>28.107860646122223</v>
      </c>
      <c r="O9" s="30">
        <f>IF(($M9=0),0,(($H9/$M9)*100))</f>
        <v>202.10098064513068</v>
      </c>
      <c r="P9" s="5"/>
      <c r="Q9" s="32"/>
    </row>
    <row r="10" spans="1:17" ht="12.75">
      <c r="A10" s="2" t="s">
        <v>16</v>
      </c>
      <c r="B10" s="28" t="s">
        <v>20</v>
      </c>
      <c r="C10" s="62">
        <v>201474973</v>
      </c>
      <c r="D10" s="63">
        <v>193892308</v>
      </c>
      <c r="E10" s="64">
        <f aca="true" t="shared" si="0" ref="E10:E33">$D10-$C10</f>
        <v>-7582665</v>
      </c>
      <c r="F10" s="62">
        <v>213108902</v>
      </c>
      <c r="G10" s="63">
        <v>207835724</v>
      </c>
      <c r="H10" s="64">
        <f aca="true" t="shared" si="1" ref="H10:H33">$G10-$F10</f>
        <v>-5273178</v>
      </c>
      <c r="I10" s="64">
        <v>203301842</v>
      </c>
      <c r="J10" s="29">
        <f aca="true" t="shared" si="2" ref="J10:J33">IF(($C10=0),0,(($E10/$C10)*100))</f>
        <v>-3.763576630433399</v>
      </c>
      <c r="K10" s="30">
        <f aca="true" t="shared" si="3" ref="K10:K33">IF(($F10=0),0,(($H10/$F10)*100))</f>
        <v>-2.4744053160200696</v>
      </c>
      <c r="L10" s="83">
        <v>-19088927</v>
      </c>
      <c r="M10" s="84">
        <v>5902339</v>
      </c>
      <c r="N10" s="31">
        <f aca="true" t="shared" si="4" ref="N10:N33">IF(($L10=0),0,(($E10/$L10)*100))</f>
        <v>39.72284560572734</v>
      </c>
      <c r="O10" s="30">
        <f aca="true" t="shared" si="5" ref="O10:O33">IF(($M10=0),0,(($H10/$M10)*100))</f>
        <v>-89.34048010458227</v>
      </c>
      <c r="P10" s="5"/>
      <c r="Q10" s="32"/>
    </row>
    <row r="11" spans="1:17" ht="16.5">
      <c r="A11" s="6" t="s">
        <v>16</v>
      </c>
      <c r="B11" s="33" t="s">
        <v>21</v>
      </c>
      <c r="C11" s="65">
        <v>393028122</v>
      </c>
      <c r="D11" s="66">
        <v>373939195</v>
      </c>
      <c r="E11" s="67">
        <f t="shared" si="0"/>
        <v>-19088927</v>
      </c>
      <c r="F11" s="65">
        <v>414642883</v>
      </c>
      <c r="G11" s="66">
        <v>420545222</v>
      </c>
      <c r="H11" s="67">
        <f t="shared" si="1"/>
        <v>5902339</v>
      </c>
      <c r="I11" s="67">
        <v>415153001</v>
      </c>
      <c r="J11" s="34">
        <f t="shared" si="2"/>
        <v>-4.856885787933516</v>
      </c>
      <c r="K11" s="35">
        <f t="shared" si="3"/>
        <v>1.4234752945222986</v>
      </c>
      <c r="L11" s="85">
        <v>-19088927</v>
      </c>
      <c r="M11" s="86">
        <v>5902339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102800068</v>
      </c>
      <c r="D13" s="63">
        <v>95439464</v>
      </c>
      <c r="E13" s="64">
        <f t="shared" si="0"/>
        <v>-7360604</v>
      </c>
      <c r="F13" s="62">
        <v>109234842</v>
      </c>
      <c r="G13" s="63">
        <v>108488642</v>
      </c>
      <c r="H13" s="64">
        <f t="shared" si="1"/>
        <v>-746200</v>
      </c>
      <c r="I13" s="64">
        <v>103823663</v>
      </c>
      <c r="J13" s="29">
        <f t="shared" si="2"/>
        <v>-7.160115886304666</v>
      </c>
      <c r="K13" s="30">
        <f t="shared" si="3"/>
        <v>-0.6831153744882974</v>
      </c>
      <c r="L13" s="83">
        <v>-40231503</v>
      </c>
      <c r="M13" s="84">
        <v>4654406</v>
      </c>
      <c r="N13" s="31">
        <f t="shared" si="4"/>
        <v>18.29562271138615</v>
      </c>
      <c r="O13" s="30">
        <f t="shared" si="5"/>
        <v>-16.032120962374147</v>
      </c>
      <c r="P13" s="5"/>
      <c r="Q13" s="32"/>
    </row>
    <row r="14" spans="1:17" ht="12.75">
      <c r="A14" s="2" t="s">
        <v>16</v>
      </c>
      <c r="B14" s="28" t="s">
        <v>24</v>
      </c>
      <c r="C14" s="62">
        <v>81437535</v>
      </c>
      <c r="D14" s="63">
        <v>63852421</v>
      </c>
      <c r="E14" s="64">
        <f t="shared" si="0"/>
        <v>-17585114</v>
      </c>
      <c r="F14" s="62">
        <v>85183662</v>
      </c>
      <c r="G14" s="63">
        <v>72582787</v>
      </c>
      <c r="H14" s="64">
        <f t="shared" si="1"/>
        <v>-12600875</v>
      </c>
      <c r="I14" s="64">
        <v>69461729</v>
      </c>
      <c r="J14" s="29">
        <f t="shared" si="2"/>
        <v>-21.59337705887095</v>
      </c>
      <c r="K14" s="30">
        <f t="shared" si="3"/>
        <v>-14.792596026219208</v>
      </c>
      <c r="L14" s="83">
        <v>-40231503</v>
      </c>
      <c r="M14" s="84">
        <v>4654406</v>
      </c>
      <c r="N14" s="31">
        <f t="shared" si="4"/>
        <v>43.7098111895049</v>
      </c>
      <c r="O14" s="30">
        <f t="shared" si="5"/>
        <v>-270.73003515378764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-40231503</v>
      </c>
      <c r="M15" s="84">
        <v>4654406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77562220</v>
      </c>
      <c r="D16" s="63">
        <v>80071005</v>
      </c>
      <c r="E16" s="64">
        <f t="shared" si="0"/>
        <v>2508785</v>
      </c>
      <c r="F16" s="62">
        <v>81130082</v>
      </c>
      <c r="G16" s="63">
        <v>102985870</v>
      </c>
      <c r="H16" s="64">
        <f t="shared" si="1"/>
        <v>21855788</v>
      </c>
      <c r="I16" s="64">
        <v>111396384</v>
      </c>
      <c r="J16" s="29">
        <f t="shared" si="2"/>
        <v>3.23454511745538</v>
      </c>
      <c r="K16" s="30">
        <f t="shared" si="3"/>
        <v>26.93919131007411</v>
      </c>
      <c r="L16" s="83">
        <v>-40231503</v>
      </c>
      <c r="M16" s="84">
        <v>4654406</v>
      </c>
      <c r="N16" s="31">
        <f t="shared" si="4"/>
        <v>-6.235871923552049</v>
      </c>
      <c r="O16" s="30">
        <f t="shared" si="5"/>
        <v>469.5720141302671</v>
      </c>
      <c r="P16" s="5"/>
      <c r="Q16" s="32"/>
    </row>
    <row r="17" spans="1:17" ht="12.75">
      <c r="A17" s="2" t="s">
        <v>16</v>
      </c>
      <c r="B17" s="28" t="s">
        <v>26</v>
      </c>
      <c r="C17" s="62">
        <v>188297756</v>
      </c>
      <c r="D17" s="63">
        <v>170503186</v>
      </c>
      <c r="E17" s="64">
        <f t="shared" si="0"/>
        <v>-17794570</v>
      </c>
      <c r="F17" s="62">
        <v>188826947</v>
      </c>
      <c r="G17" s="63">
        <v>184972640</v>
      </c>
      <c r="H17" s="64">
        <f t="shared" si="1"/>
        <v>-3854307</v>
      </c>
      <c r="I17" s="64">
        <v>171928418</v>
      </c>
      <c r="J17" s="41">
        <f t="shared" si="2"/>
        <v>-9.450229454672844</v>
      </c>
      <c r="K17" s="30">
        <f t="shared" si="3"/>
        <v>-2.04118483152725</v>
      </c>
      <c r="L17" s="87">
        <v>-40231503</v>
      </c>
      <c r="M17" s="84">
        <v>4654406</v>
      </c>
      <c r="N17" s="31">
        <f t="shared" si="4"/>
        <v>44.230438022661</v>
      </c>
      <c r="O17" s="30">
        <f t="shared" si="5"/>
        <v>-82.80985801410534</v>
      </c>
      <c r="P17" s="5"/>
      <c r="Q17" s="32"/>
    </row>
    <row r="18" spans="1:17" ht="16.5">
      <c r="A18" s="2" t="s">
        <v>16</v>
      </c>
      <c r="B18" s="33" t="s">
        <v>27</v>
      </c>
      <c r="C18" s="65">
        <v>450097579</v>
      </c>
      <c r="D18" s="66">
        <v>409866076</v>
      </c>
      <c r="E18" s="67">
        <f t="shared" si="0"/>
        <v>-40231503</v>
      </c>
      <c r="F18" s="65">
        <v>464375533</v>
      </c>
      <c r="G18" s="66">
        <v>469029939</v>
      </c>
      <c r="H18" s="67">
        <f t="shared" si="1"/>
        <v>4654406</v>
      </c>
      <c r="I18" s="67">
        <v>456610194</v>
      </c>
      <c r="J18" s="42">
        <f t="shared" si="2"/>
        <v>-8.93839577839631</v>
      </c>
      <c r="K18" s="35">
        <f t="shared" si="3"/>
        <v>1.0022935467618617</v>
      </c>
      <c r="L18" s="88">
        <v>-40231503</v>
      </c>
      <c r="M18" s="86">
        <v>4654406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-57069457</v>
      </c>
      <c r="D19" s="72">
        <v>-35926881</v>
      </c>
      <c r="E19" s="73">
        <f t="shared" si="0"/>
        <v>21142576</v>
      </c>
      <c r="F19" s="74">
        <v>-49732650</v>
      </c>
      <c r="G19" s="75">
        <v>-48484717</v>
      </c>
      <c r="H19" s="76">
        <f t="shared" si="1"/>
        <v>1247933</v>
      </c>
      <c r="I19" s="76">
        <v>-41457193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53867595</v>
      </c>
      <c r="M22" s="84">
        <v>8108153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53867595</v>
      </c>
      <c r="M23" s="84">
        <v>8108153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57483505</v>
      </c>
      <c r="D24" s="63">
        <v>111351100</v>
      </c>
      <c r="E24" s="64">
        <f t="shared" si="0"/>
        <v>53867595</v>
      </c>
      <c r="F24" s="62">
        <v>60127747</v>
      </c>
      <c r="G24" s="63">
        <v>68235900</v>
      </c>
      <c r="H24" s="64">
        <f t="shared" si="1"/>
        <v>8108153</v>
      </c>
      <c r="I24" s="64">
        <v>59360700</v>
      </c>
      <c r="J24" s="29">
        <f t="shared" si="2"/>
        <v>93.70965636142054</v>
      </c>
      <c r="K24" s="30">
        <f t="shared" si="3"/>
        <v>13.484877455993818</v>
      </c>
      <c r="L24" s="83">
        <v>53867595</v>
      </c>
      <c r="M24" s="84">
        <v>8108153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53867595</v>
      </c>
      <c r="M25" s="84">
        <v>8108153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57483505</v>
      </c>
      <c r="D26" s="66">
        <v>111351100</v>
      </c>
      <c r="E26" s="67">
        <f t="shared" si="0"/>
        <v>53867595</v>
      </c>
      <c r="F26" s="65">
        <v>60127747</v>
      </c>
      <c r="G26" s="66">
        <v>68235900</v>
      </c>
      <c r="H26" s="67">
        <f t="shared" si="1"/>
        <v>8108153</v>
      </c>
      <c r="I26" s="67">
        <v>59360700</v>
      </c>
      <c r="J26" s="42">
        <f t="shared" si="2"/>
        <v>93.70965636142054</v>
      </c>
      <c r="K26" s="35">
        <f t="shared" si="3"/>
        <v>13.484877455993818</v>
      </c>
      <c r="L26" s="88">
        <v>53867595</v>
      </c>
      <c r="M26" s="86">
        <v>8108153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35564000</v>
      </c>
      <c r="D28" s="63">
        <v>87259601</v>
      </c>
      <c r="E28" s="64">
        <f t="shared" si="0"/>
        <v>51695601</v>
      </c>
      <c r="F28" s="62">
        <v>37199944</v>
      </c>
      <c r="G28" s="63">
        <v>52414298</v>
      </c>
      <c r="H28" s="64">
        <f t="shared" si="1"/>
        <v>15214354</v>
      </c>
      <c r="I28" s="64">
        <v>42414298</v>
      </c>
      <c r="J28" s="29">
        <f t="shared" si="2"/>
        <v>145.35935496569564</v>
      </c>
      <c r="K28" s="30">
        <f t="shared" si="3"/>
        <v>40.89886264344914</v>
      </c>
      <c r="L28" s="83">
        <v>45499595</v>
      </c>
      <c r="M28" s="84">
        <v>-644775</v>
      </c>
      <c r="N28" s="31">
        <f t="shared" si="4"/>
        <v>113.6177168170398</v>
      </c>
      <c r="O28" s="30">
        <f t="shared" si="5"/>
        <v>-2359.637703074716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4000000</v>
      </c>
      <c r="E29" s="64">
        <f t="shared" si="0"/>
        <v>4000000</v>
      </c>
      <c r="F29" s="62">
        <v>0</v>
      </c>
      <c r="G29" s="63">
        <v>4076190</v>
      </c>
      <c r="H29" s="64">
        <f t="shared" si="1"/>
        <v>4076190</v>
      </c>
      <c r="I29" s="64">
        <v>4638590</v>
      </c>
      <c r="J29" s="29">
        <f t="shared" si="2"/>
        <v>0</v>
      </c>
      <c r="K29" s="30">
        <f t="shared" si="3"/>
        <v>0</v>
      </c>
      <c r="L29" s="83">
        <v>45499595</v>
      </c>
      <c r="M29" s="84">
        <v>-644775</v>
      </c>
      <c r="N29" s="31">
        <f t="shared" si="4"/>
        <v>8.791287043324232</v>
      </c>
      <c r="O29" s="30">
        <f t="shared" si="5"/>
        <v>-632.1879725485634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45499595</v>
      </c>
      <c r="M30" s="84">
        <v>-644775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8368000</v>
      </c>
      <c r="D31" s="63">
        <v>3000000</v>
      </c>
      <c r="E31" s="64">
        <f t="shared" si="0"/>
        <v>-5368000</v>
      </c>
      <c r="F31" s="62">
        <v>8752928</v>
      </c>
      <c r="G31" s="63">
        <v>3069048</v>
      </c>
      <c r="H31" s="64">
        <f t="shared" si="1"/>
        <v>-5683880</v>
      </c>
      <c r="I31" s="64">
        <v>3069048</v>
      </c>
      <c r="J31" s="29">
        <f t="shared" si="2"/>
        <v>-64.1491395793499</v>
      </c>
      <c r="K31" s="30">
        <f t="shared" si="3"/>
        <v>-64.93689882974017</v>
      </c>
      <c r="L31" s="83">
        <v>45499595</v>
      </c>
      <c r="M31" s="84">
        <v>-644775</v>
      </c>
      <c r="N31" s="31">
        <f t="shared" si="4"/>
        <v>-11.79790721214112</v>
      </c>
      <c r="O31" s="30">
        <f t="shared" si="5"/>
        <v>881.5292156178512</v>
      </c>
      <c r="P31" s="5"/>
      <c r="Q31" s="32"/>
    </row>
    <row r="32" spans="1:17" ht="12.75">
      <c r="A32" s="6" t="s">
        <v>16</v>
      </c>
      <c r="B32" s="28" t="s">
        <v>39</v>
      </c>
      <c r="C32" s="62">
        <v>21919505</v>
      </c>
      <c r="D32" s="63">
        <v>17091499</v>
      </c>
      <c r="E32" s="64">
        <f t="shared" si="0"/>
        <v>-4828006</v>
      </c>
      <c r="F32" s="62">
        <v>22927803</v>
      </c>
      <c r="G32" s="63">
        <v>8676364</v>
      </c>
      <c r="H32" s="64">
        <f t="shared" si="1"/>
        <v>-14251439</v>
      </c>
      <c r="I32" s="64">
        <v>9238764</v>
      </c>
      <c r="J32" s="29">
        <f t="shared" si="2"/>
        <v>-22.026072212853347</v>
      </c>
      <c r="K32" s="30">
        <f t="shared" si="3"/>
        <v>-62.15789188349184</v>
      </c>
      <c r="L32" s="83">
        <v>45499595</v>
      </c>
      <c r="M32" s="84">
        <v>-644775</v>
      </c>
      <c r="N32" s="31">
        <f t="shared" si="4"/>
        <v>-10.611096648222913</v>
      </c>
      <c r="O32" s="30">
        <f t="shared" si="5"/>
        <v>2210.2964600054283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65851505</v>
      </c>
      <c r="D33" s="81">
        <v>111351100</v>
      </c>
      <c r="E33" s="82">
        <f t="shared" si="0"/>
        <v>45499595</v>
      </c>
      <c r="F33" s="80">
        <v>68880675</v>
      </c>
      <c r="G33" s="81">
        <v>68235900</v>
      </c>
      <c r="H33" s="82">
        <f t="shared" si="1"/>
        <v>-644775</v>
      </c>
      <c r="I33" s="82">
        <v>59360700</v>
      </c>
      <c r="J33" s="57">
        <f t="shared" si="2"/>
        <v>69.09423710209812</v>
      </c>
      <c r="K33" s="58">
        <f t="shared" si="3"/>
        <v>-0.9360753215615265</v>
      </c>
      <c r="L33" s="95">
        <v>45499595</v>
      </c>
      <c r="M33" s="96">
        <v>-644775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155303472</v>
      </c>
      <c r="D8" s="63">
        <v>179005429</v>
      </c>
      <c r="E8" s="64">
        <f>$D8-$C8</f>
        <v>23701957</v>
      </c>
      <c r="F8" s="62">
        <v>173101249</v>
      </c>
      <c r="G8" s="63">
        <v>186344900</v>
      </c>
      <c r="H8" s="64">
        <f>$G8-$F8</f>
        <v>13243651</v>
      </c>
      <c r="I8" s="64">
        <v>193985100</v>
      </c>
      <c r="J8" s="29">
        <f>IF(($C8=0),0,(($E8/$C8)*100))</f>
        <v>15.261704516174628</v>
      </c>
      <c r="K8" s="30">
        <f>IF(($F8=0),0,(($H8/$F8)*100))</f>
        <v>7.6508119245286315</v>
      </c>
      <c r="L8" s="83">
        <v>-90822840</v>
      </c>
      <c r="M8" s="84">
        <v>-212961144</v>
      </c>
      <c r="N8" s="31">
        <f>IF(($L8=0),0,(($E8/$L8)*100))</f>
        <v>-26.096912406614898</v>
      </c>
      <c r="O8" s="30">
        <f>IF(($M8=0),0,(($H8/$M8)*100))</f>
        <v>-6.218810977086036</v>
      </c>
      <c r="P8" s="5"/>
      <c r="Q8" s="32"/>
    </row>
    <row r="9" spans="1:17" ht="12.75">
      <c r="A9" s="2" t="s">
        <v>16</v>
      </c>
      <c r="B9" s="28" t="s">
        <v>19</v>
      </c>
      <c r="C9" s="62">
        <v>789622958</v>
      </c>
      <c r="D9" s="63">
        <v>696318925</v>
      </c>
      <c r="E9" s="64">
        <f>$D9-$C9</f>
        <v>-93304033</v>
      </c>
      <c r="F9" s="62">
        <v>847683406</v>
      </c>
      <c r="G9" s="63">
        <v>649333600</v>
      </c>
      <c r="H9" s="64">
        <f>$G9-$F9</f>
        <v>-198349806</v>
      </c>
      <c r="I9" s="64">
        <v>675956500</v>
      </c>
      <c r="J9" s="29">
        <f>IF(($C9=0),0,(($E9/$C9)*100))</f>
        <v>-11.816276623507191</v>
      </c>
      <c r="K9" s="30">
        <f>IF(($F9=0),0,(($H9/$F9)*100))</f>
        <v>-23.399043156449377</v>
      </c>
      <c r="L9" s="83">
        <v>-90822840</v>
      </c>
      <c r="M9" s="84">
        <v>-212961144</v>
      </c>
      <c r="N9" s="31">
        <f>IF(($L9=0),0,(($E9/$L9)*100))</f>
        <v>102.73190422144913</v>
      </c>
      <c r="O9" s="30">
        <f>IF(($M9=0),0,(($H9/$M9)*100))</f>
        <v>93.13896529406323</v>
      </c>
      <c r="P9" s="5"/>
      <c r="Q9" s="32"/>
    </row>
    <row r="10" spans="1:17" ht="12.75">
      <c r="A10" s="2" t="s">
        <v>16</v>
      </c>
      <c r="B10" s="28" t="s">
        <v>20</v>
      </c>
      <c r="C10" s="62">
        <v>222203225</v>
      </c>
      <c r="D10" s="63">
        <v>200982461</v>
      </c>
      <c r="E10" s="64">
        <f aca="true" t="shared" si="0" ref="E10:E33">$D10-$C10</f>
        <v>-21220764</v>
      </c>
      <c r="F10" s="62">
        <v>238513814</v>
      </c>
      <c r="G10" s="63">
        <v>210658825</v>
      </c>
      <c r="H10" s="64">
        <f aca="true" t="shared" si="1" ref="H10:H33">$G10-$F10</f>
        <v>-27854989</v>
      </c>
      <c r="I10" s="64">
        <v>214107989</v>
      </c>
      <c r="J10" s="29">
        <f aca="true" t="shared" si="2" ref="J10:J33">IF(($C10=0),0,(($E10/$C10)*100))</f>
        <v>-9.550160219321748</v>
      </c>
      <c r="K10" s="30">
        <f aca="true" t="shared" si="3" ref="K10:K33">IF(($F10=0),0,(($H10/$F10)*100))</f>
        <v>-11.678564244501159</v>
      </c>
      <c r="L10" s="83">
        <v>-90822840</v>
      </c>
      <c r="M10" s="84">
        <v>-212961144</v>
      </c>
      <c r="N10" s="31">
        <f aca="true" t="shared" si="4" ref="N10:N33">IF(($L10=0),0,(($E10/$L10)*100))</f>
        <v>23.36500818516576</v>
      </c>
      <c r="O10" s="30">
        <f aca="true" t="shared" si="5" ref="O10:O33">IF(($M10=0),0,(($H10/$M10)*100))</f>
        <v>13.079845683022814</v>
      </c>
      <c r="P10" s="5"/>
      <c r="Q10" s="32"/>
    </row>
    <row r="11" spans="1:17" ht="16.5">
      <c r="A11" s="6" t="s">
        <v>16</v>
      </c>
      <c r="B11" s="33" t="s">
        <v>21</v>
      </c>
      <c r="C11" s="65">
        <v>1167129655</v>
      </c>
      <c r="D11" s="66">
        <v>1076306815</v>
      </c>
      <c r="E11" s="67">
        <f t="shared" si="0"/>
        <v>-90822840</v>
      </c>
      <c r="F11" s="65">
        <v>1259298469</v>
      </c>
      <c r="G11" s="66">
        <v>1046337325</v>
      </c>
      <c r="H11" s="67">
        <f t="shared" si="1"/>
        <v>-212961144</v>
      </c>
      <c r="I11" s="67">
        <v>1084049589</v>
      </c>
      <c r="J11" s="34">
        <f t="shared" si="2"/>
        <v>-7.781726701135017</v>
      </c>
      <c r="K11" s="35">
        <f t="shared" si="3"/>
        <v>-16.9110936956122</v>
      </c>
      <c r="L11" s="85">
        <v>-90822840</v>
      </c>
      <c r="M11" s="86">
        <v>-212961144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262855600</v>
      </c>
      <c r="D13" s="63">
        <v>247017702</v>
      </c>
      <c r="E13" s="64">
        <f t="shared" si="0"/>
        <v>-15837898</v>
      </c>
      <c r="F13" s="62">
        <v>279878700</v>
      </c>
      <c r="G13" s="63">
        <v>257839435</v>
      </c>
      <c r="H13" s="64">
        <f t="shared" si="1"/>
        <v>-22039265</v>
      </c>
      <c r="I13" s="64">
        <v>270425630</v>
      </c>
      <c r="J13" s="29">
        <f t="shared" si="2"/>
        <v>-6.025322648632938</v>
      </c>
      <c r="K13" s="30">
        <f t="shared" si="3"/>
        <v>-7.874577450874254</v>
      </c>
      <c r="L13" s="83">
        <v>-54491678</v>
      </c>
      <c r="M13" s="84">
        <v>-120821166</v>
      </c>
      <c r="N13" s="31">
        <f t="shared" si="4"/>
        <v>29.064801417933943</v>
      </c>
      <c r="O13" s="30">
        <f t="shared" si="5"/>
        <v>18.241228527789577</v>
      </c>
      <c r="P13" s="5"/>
      <c r="Q13" s="32"/>
    </row>
    <row r="14" spans="1:17" ht="12.75">
      <c r="A14" s="2" t="s">
        <v>16</v>
      </c>
      <c r="B14" s="28" t="s">
        <v>24</v>
      </c>
      <c r="C14" s="62">
        <v>79984897</v>
      </c>
      <c r="D14" s="63">
        <v>67593784</v>
      </c>
      <c r="E14" s="64">
        <f t="shared" si="0"/>
        <v>-12391113</v>
      </c>
      <c r="F14" s="62">
        <v>72130240</v>
      </c>
      <c r="G14" s="63">
        <v>70365300</v>
      </c>
      <c r="H14" s="64">
        <f t="shared" si="1"/>
        <v>-1764940</v>
      </c>
      <c r="I14" s="64">
        <v>73250500</v>
      </c>
      <c r="J14" s="29">
        <f t="shared" si="2"/>
        <v>-15.491815911196335</v>
      </c>
      <c r="K14" s="30">
        <f t="shared" si="3"/>
        <v>-2.446879422555644</v>
      </c>
      <c r="L14" s="83">
        <v>-54491678</v>
      </c>
      <c r="M14" s="84">
        <v>-120821166</v>
      </c>
      <c r="N14" s="31">
        <f t="shared" si="4"/>
        <v>22.73945940882936</v>
      </c>
      <c r="O14" s="30">
        <f t="shared" si="5"/>
        <v>1.4607870942083112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-54491678</v>
      </c>
      <c r="M15" s="84">
        <v>-120821166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340663733</v>
      </c>
      <c r="D16" s="63">
        <v>374288567</v>
      </c>
      <c r="E16" s="64">
        <f t="shared" si="0"/>
        <v>33624834</v>
      </c>
      <c r="F16" s="62">
        <v>371760194</v>
      </c>
      <c r="G16" s="63">
        <v>389634400</v>
      </c>
      <c r="H16" s="64">
        <f t="shared" si="1"/>
        <v>17874206</v>
      </c>
      <c r="I16" s="64">
        <v>405609500</v>
      </c>
      <c r="J16" s="29">
        <f t="shared" si="2"/>
        <v>9.87038852180957</v>
      </c>
      <c r="K16" s="30">
        <f t="shared" si="3"/>
        <v>4.807993509923766</v>
      </c>
      <c r="L16" s="83">
        <v>-54491678</v>
      </c>
      <c r="M16" s="84">
        <v>-120821166</v>
      </c>
      <c r="N16" s="31">
        <f t="shared" si="4"/>
        <v>-61.70636551144562</v>
      </c>
      <c r="O16" s="30">
        <f t="shared" si="5"/>
        <v>-14.793936022766077</v>
      </c>
      <c r="P16" s="5"/>
      <c r="Q16" s="32"/>
    </row>
    <row r="17" spans="1:17" ht="12.75">
      <c r="A17" s="2" t="s">
        <v>16</v>
      </c>
      <c r="B17" s="28" t="s">
        <v>26</v>
      </c>
      <c r="C17" s="62">
        <v>468764606</v>
      </c>
      <c r="D17" s="63">
        <v>408877105</v>
      </c>
      <c r="E17" s="64">
        <f t="shared" si="0"/>
        <v>-59887501</v>
      </c>
      <c r="F17" s="62">
        <v>472564131</v>
      </c>
      <c r="G17" s="63">
        <v>357672964</v>
      </c>
      <c r="H17" s="64">
        <f t="shared" si="1"/>
        <v>-114891167</v>
      </c>
      <c r="I17" s="64">
        <v>365073344</v>
      </c>
      <c r="J17" s="41">
        <f t="shared" si="2"/>
        <v>-12.775602132384542</v>
      </c>
      <c r="K17" s="30">
        <f t="shared" si="3"/>
        <v>-24.312291065527358</v>
      </c>
      <c r="L17" s="87">
        <v>-54491678</v>
      </c>
      <c r="M17" s="84">
        <v>-120821166</v>
      </c>
      <c r="N17" s="31">
        <f t="shared" si="4"/>
        <v>109.90210468468231</v>
      </c>
      <c r="O17" s="30">
        <f t="shared" si="5"/>
        <v>95.09192040076819</v>
      </c>
      <c r="P17" s="5"/>
      <c r="Q17" s="32"/>
    </row>
    <row r="18" spans="1:17" ht="16.5">
      <c r="A18" s="2" t="s">
        <v>16</v>
      </c>
      <c r="B18" s="33" t="s">
        <v>27</v>
      </c>
      <c r="C18" s="65">
        <v>1152268836</v>
      </c>
      <c r="D18" s="66">
        <v>1097777158</v>
      </c>
      <c r="E18" s="67">
        <f t="shared" si="0"/>
        <v>-54491678</v>
      </c>
      <c r="F18" s="65">
        <v>1196333265</v>
      </c>
      <c r="G18" s="66">
        <v>1075512099</v>
      </c>
      <c r="H18" s="67">
        <f t="shared" si="1"/>
        <v>-120821166</v>
      </c>
      <c r="I18" s="67">
        <v>1114358974</v>
      </c>
      <c r="J18" s="42">
        <f t="shared" si="2"/>
        <v>-4.729076782911449</v>
      </c>
      <c r="K18" s="35">
        <f t="shared" si="3"/>
        <v>-10.09929001681651</v>
      </c>
      <c r="L18" s="88">
        <v>-54491678</v>
      </c>
      <c r="M18" s="86">
        <v>-120821166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14860819</v>
      </c>
      <c r="D19" s="72">
        <v>-21470343</v>
      </c>
      <c r="E19" s="73">
        <f t="shared" si="0"/>
        <v>-36331162</v>
      </c>
      <c r="F19" s="74">
        <v>62965204</v>
      </c>
      <c r="G19" s="75">
        <v>-29174774</v>
      </c>
      <c r="H19" s="76">
        <f t="shared" si="1"/>
        <v>-92139978</v>
      </c>
      <c r="I19" s="76">
        <v>-30309385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2445200</v>
      </c>
      <c r="M22" s="84">
        <v>2625750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1000000</v>
      </c>
      <c r="D23" s="63">
        <v>9489252</v>
      </c>
      <c r="E23" s="64">
        <f t="shared" si="0"/>
        <v>8489252</v>
      </c>
      <c r="F23" s="62">
        <v>1000000</v>
      </c>
      <c r="G23" s="63">
        <v>9212603</v>
      </c>
      <c r="H23" s="64">
        <f t="shared" si="1"/>
        <v>8212603</v>
      </c>
      <c r="I23" s="64">
        <v>10305343</v>
      </c>
      <c r="J23" s="29">
        <f t="shared" si="2"/>
        <v>848.9252</v>
      </c>
      <c r="K23" s="30">
        <f t="shared" si="3"/>
        <v>821.2602999999999</v>
      </c>
      <c r="L23" s="83">
        <v>2445200</v>
      </c>
      <c r="M23" s="84">
        <v>2625750</v>
      </c>
      <c r="N23" s="31">
        <f t="shared" si="4"/>
        <v>347.18027155242925</v>
      </c>
      <c r="O23" s="30">
        <f t="shared" si="5"/>
        <v>312.7717033228601</v>
      </c>
      <c r="P23" s="5"/>
      <c r="Q23" s="32"/>
    </row>
    <row r="24" spans="1:17" ht="12.75">
      <c r="A24" s="6" t="s">
        <v>16</v>
      </c>
      <c r="B24" s="28" t="s">
        <v>32</v>
      </c>
      <c r="C24" s="62">
        <v>39346450</v>
      </c>
      <c r="D24" s="63">
        <v>33302398</v>
      </c>
      <c r="E24" s="64">
        <f t="shared" si="0"/>
        <v>-6044052</v>
      </c>
      <c r="F24" s="62">
        <v>45889250</v>
      </c>
      <c r="G24" s="63">
        <v>40302397</v>
      </c>
      <c r="H24" s="64">
        <f t="shared" si="1"/>
        <v>-5586853</v>
      </c>
      <c r="I24" s="64">
        <v>38835057</v>
      </c>
      <c r="J24" s="29">
        <f t="shared" si="2"/>
        <v>-15.361111358203852</v>
      </c>
      <c r="K24" s="30">
        <f t="shared" si="3"/>
        <v>-12.174644388391616</v>
      </c>
      <c r="L24" s="83">
        <v>2445200</v>
      </c>
      <c r="M24" s="84">
        <v>2625750</v>
      </c>
      <c r="N24" s="31">
        <f t="shared" si="4"/>
        <v>-247.18027155242925</v>
      </c>
      <c r="O24" s="30">
        <f t="shared" si="5"/>
        <v>-212.77170332286013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2445200</v>
      </c>
      <c r="M25" s="84">
        <v>2625750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40346450</v>
      </c>
      <c r="D26" s="66">
        <v>42791650</v>
      </c>
      <c r="E26" s="67">
        <f t="shared" si="0"/>
        <v>2445200</v>
      </c>
      <c r="F26" s="65">
        <v>46889250</v>
      </c>
      <c r="G26" s="66">
        <v>49515000</v>
      </c>
      <c r="H26" s="67">
        <f t="shared" si="1"/>
        <v>2625750</v>
      </c>
      <c r="I26" s="67">
        <v>49140400</v>
      </c>
      <c r="J26" s="42">
        <f t="shared" si="2"/>
        <v>6.0605084214348475</v>
      </c>
      <c r="K26" s="35">
        <f t="shared" si="3"/>
        <v>5.59989763112014</v>
      </c>
      <c r="L26" s="88">
        <v>2445200</v>
      </c>
      <c r="M26" s="86">
        <v>2625750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13712800</v>
      </c>
      <c r="D28" s="63">
        <v>14028521</v>
      </c>
      <c r="E28" s="64">
        <f t="shared" si="0"/>
        <v>315721</v>
      </c>
      <c r="F28" s="62">
        <v>13512000</v>
      </c>
      <c r="G28" s="63">
        <v>11528520</v>
      </c>
      <c r="H28" s="64">
        <f t="shared" si="1"/>
        <v>-1983480</v>
      </c>
      <c r="I28" s="64">
        <v>10573057</v>
      </c>
      <c r="J28" s="29">
        <f t="shared" si="2"/>
        <v>2.302381716352605</v>
      </c>
      <c r="K28" s="30">
        <f t="shared" si="3"/>
        <v>-14.679396092362346</v>
      </c>
      <c r="L28" s="83">
        <v>18945200</v>
      </c>
      <c r="M28" s="84">
        <v>19625750</v>
      </c>
      <c r="N28" s="31">
        <f t="shared" si="4"/>
        <v>1.6664959989865507</v>
      </c>
      <c r="O28" s="30">
        <f t="shared" si="5"/>
        <v>-10.106518222233547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10000000</v>
      </c>
      <c r="D29" s="63">
        <v>10000000</v>
      </c>
      <c r="E29" s="64">
        <f t="shared" si="0"/>
        <v>0</v>
      </c>
      <c r="F29" s="62">
        <v>15000000</v>
      </c>
      <c r="G29" s="63">
        <v>15000000</v>
      </c>
      <c r="H29" s="64">
        <f t="shared" si="1"/>
        <v>0</v>
      </c>
      <c r="I29" s="64">
        <v>15000000</v>
      </c>
      <c r="J29" s="29">
        <f t="shared" si="2"/>
        <v>0</v>
      </c>
      <c r="K29" s="30">
        <f t="shared" si="3"/>
        <v>0</v>
      </c>
      <c r="L29" s="83">
        <v>18945200</v>
      </c>
      <c r="M29" s="84">
        <v>19625750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18945200</v>
      </c>
      <c r="M30" s="84">
        <v>19625750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5489252</v>
      </c>
      <c r="E31" s="64">
        <f t="shared" si="0"/>
        <v>5489252</v>
      </c>
      <c r="F31" s="62">
        <v>0</v>
      </c>
      <c r="G31" s="63">
        <v>7212603</v>
      </c>
      <c r="H31" s="64">
        <f t="shared" si="1"/>
        <v>7212603</v>
      </c>
      <c r="I31" s="64">
        <v>8305343</v>
      </c>
      <c r="J31" s="29">
        <f t="shared" si="2"/>
        <v>0</v>
      </c>
      <c r="K31" s="30">
        <f t="shared" si="3"/>
        <v>0</v>
      </c>
      <c r="L31" s="83">
        <v>18945200</v>
      </c>
      <c r="M31" s="84">
        <v>19625750</v>
      </c>
      <c r="N31" s="31">
        <f t="shared" si="4"/>
        <v>28.974368177691446</v>
      </c>
      <c r="O31" s="30">
        <f t="shared" si="5"/>
        <v>36.75071271161612</v>
      </c>
      <c r="P31" s="5"/>
      <c r="Q31" s="32"/>
    </row>
    <row r="32" spans="1:17" ht="12.75">
      <c r="A32" s="6" t="s">
        <v>16</v>
      </c>
      <c r="B32" s="28" t="s">
        <v>39</v>
      </c>
      <c r="C32" s="62">
        <v>17633650</v>
      </c>
      <c r="D32" s="63">
        <v>30773877</v>
      </c>
      <c r="E32" s="64">
        <f t="shared" si="0"/>
        <v>13140227</v>
      </c>
      <c r="F32" s="62">
        <v>19377250</v>
      </c>
      <c r="G32" s="63">
        <v>33773877</v>
      </c>
      <c r="H32" s="64">
        <f t="shared" si="1"/>
        <v>14396627</v>
      </c>
      <c r="I32" s="64">
        <v>27762000</v>
      </c>
      <c r="J32" s="29">
        <f t="shared" si="2"/>
        <v>74.51790752339986</v>
      </c>
      <c r="K32" s="30">
        <f t="shared" si="3"/>
        <v>74.29654362719168</v>
      </c>
      <c r="L32" s="83">
        <v>18945200</v>
      </c>
      <c r="M32" s="84">
        <v>19625750</v>
      </c>
      <c r="N32" s="31">
        <f t="shared" si="4"/>
        <v>69.359135823322</v>
      </c>
      <c r="O32" s="30">
        <f t="shared" si="5"/>
        <v>73.35580551061743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41346450</v>
      </c>
      <c r="D33" s="81">
        <v>60291650</v>
      </c>
      <c r="E33" s="82">
        <f t="shared" si="0"/>
        <v>18945200</v>
      </c>
      <c r="F33" s="80">
        <v>47889250</v>
      </c>
      <c r="G33" s="81">
        <v>67515000</v>
      </c>
      <c r="H33" s="82">
        <f t="shared" si="1"/>
        <v>19625750</v>
      </c>
      <c r="I33" s="82">
        <v>61640400</v>
      </c>
      <c r="J33" s="57">
        <f t="shared" si="2"/>
        <v>45.82062063369406</v>
      </c>
      <c r="K33" s="58">
        <f t="shared" si="3"/>
        <v>40.98153552206393</v>
      </c>
      <c r="L33" s="95">
        <v>18945200</v>
      </c>
      <c r="M33" s="96">
        <v>19625750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34638638</v>
      </c>
      <c r="D8" s="63">
        <v>33417816</v>
      </c>
      <c r="E8" s="64">
        <f>$D8-$C8</f>
        <v>-1220822</v>
      </c>
      <c r="F8" s="62">
        <v>36161943</v>
      </c>
      <c r="G8" s="63">
        <v>35155536</v>
      </c>
      <c r="H8" s="64">
        <f>$G8-$F8</f>
        <v>-1006407</v>
      </c>
      <c r="I8" s="64">
        <v>37053948</v>
      </c>
      <c r="J8" s="29">
        <f>IF(($C8=0),0,(($E8/$C8)*100))</f>
        <v>-3.524451509900591</v>
      </c>
      <c r="K8" s="30">
        <f>IF(($F8=0),0,(($H8/$F8)*100))</f>
        <v>-2.783055656052552</v>
      </c>
      <c r="L8" s="83">
        <v>22834465</v>
      </c>
      <c r="M8" s="84">
        <v>26722942</v>
      </c>
      <c r="N8" s="31">
        <f>IF(($L8=0),0,(($E8/$L8)*100))</f>
        <v>-5.346400714884277</v>
      </c>
      <c r="O8" s="30">
        <f>IF(($M8=0),0,(($H8/$M8)*100))</f>
        <v>-3.766078600178079</v>
      </c>
      <c r="P8" s="5"/>
      <c r="Q8" s="32"/>
    </row>
    <row r="9" spans="1:17" ht="12.75">
      <c r="A9" s="2" t="s">
        <v>16</v>
      </c>
      <c r="B9" s="28" t="s">
        <v>19</v>
      </c>
      <c r="C9" s="62">
        <v>118197493</v>
      </c>
      <c r="D9" s="63">
        <v>128640336</v>
      </c>
      <c r="E9" s="64">
        <f>$D9-$C9</f>
        <v>10442843</v>
      </c>
      <c r="F9" s="62">
        <v>123395471</v>
      </c>
      <c r="G9" s="63">
        <v>135329616</v>
      </c>
      <c r="H9" s="64">
        <f>$G9-$F9</f>
        <v>11934145</v>
      </c>
      <c r="I9" s="64">
        <v>142637436</v>
      </c>
      <c r="J9" s="29">
        <f>IF(($C9=0),0,(($E9/$C9)*100))</f>
        <v>8.83507994539275</v>
      </c>
      <c r="K9" s="30">
        <f>IF(($F9=0),0,(($H9/$F9)*100))</f>
        <v>9.671461118698595</v>
      </c>
      <c r="L9" s="83">
        <v>22834465</v>
      </c>
      <c r="M9" s="84">
        <v>26722942</v>
      </c>
      <c r="N9" s="31">
        <f>IF(($L9=0),0,(($E9/$L9)*100))</f>
        <v>45.73281222047462</v>
      </c>
      <c r="O9" s="30">
        <f>IF(($M9=0),0,(($H9/$M9)*100))</f>
        <v>44.65879916964233</v>
      </c>
      <c r="P9" s="5"/>
      <c r="Q9" s="32"/>
    </row>
    <row r="10" spans="1:17" ht="12.75">
      <c r="A10" s="2" t="s">
        <v>16</v>
      </c>
      <c r="B10" s="28" t="s">
        <v>20</v>
      </c>
      <c r="C10" s="62">
        <v>127970204</v>
      </c>
      <c r="D10" s="63">
        <v>141582648</v>
      </c>
      <c r="E10" s="64">
        <f aca="true" t="shared" si="0" ref="E10:E33">$D10-$C10</f>
        <v>13612444</v>
      </c>
      <c r="F10" s="62">
        <v>133597956</v>
      </c>
      <c r="G10" s="63">
        <v>149393160</v>
      </c>
      <c r="H10" s="64">
        <f aca="true" t="shared" si="1" ref="H10:H33">$G10-$F10</f>
        <v>15795204</v>
      </c>
      <c r="I10" s="64">
        <v>147713640</v>
      </c>
      <c r="J10" s="29">
        <f aca="true" t="shared" si="2" ref="J10:J33">IF(($C10=0),0,(($E10/$C10)*100))</f>
        <v>10.637198015250487</v>
      </c>
      <c r="K10" s="30">
        <f aca="true" t="shared" si="3" ref="K10:K33">IF(($F10=0),0,(($H10/$F10)*100))</f>
        <v>11.82293836890738</v>
      </c>
      <c r="L10" s="83">
        <v>22834465</v>
      </c>
      <c r="M10" s="84">
        <v>26722942</v>
      </c>
      <c r="N10" s="31">
        <f aca="true" t="shared" si="4" ref="N10:N33">IF(($L10=0),0,(($E10/$L10)*100))</f>
        <v>59.613588494409655</v>
      </c>
      <c r="O10" s="30">
        <f aca="true" t="shared" si="5" ref="O10:O33">IF(($M10=0),0,(($H10/$M10)*100))</f>
        <v>59.107279430535755</v>
      </c>
      <c r="P10" s="5"/>
      <c r="Q10" s="32"/>
    </row>
    <row r="11" spans="1:17" ht="16.5">
      <c r="A11" s="6" t="s">
        <v>16</v>
      </c>
      <c r="B11" s="33" t="s">
        <v>21</v>
      </c>
      <c r="C11" s="65">
        <v>280806335</v>
      </c>
      <c r="D11" s="66">
        <v>303640800</v>
      </c>
      <c r="E11" s="67">
        <f t="shared" si="0"/>
        <v>22834465</v>
      </c>
      <c r="F11" s="65">
        <v>293155370</v>
      </c>
      <c r="G11" s="66">
        <v>319878312</v>
      </c>
      <c r="H11" s="67">
        <f t="shared" si="1"/>
        <v>26722942</v>
      </c>
      <c r="I11" s="67">
        <v>327405024</v>
      </c>
      <c r="J11" s="34">
        <f t="shared" si="2"/>
        <v>8.131748523408492</v>
      </c>
      <c r="K11" s="35">
        <f t="shared" si="3"/>
        <v>9.115624250717289</v>
      </c>
      <c r="L11" s="85">
        <v>22834465</v>
      </c>
      <c r="M11" s="86">
        <v>26722942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71223764</v>
      </c>
      <c r="D13" s="63">
        <v>71855820</v>
      </c>
      <c r="E13" s="64">
        <f t="shared" si="0"/>
        <v>632056</v>
      </c>
      <c r="F13" s="62">
        <v>74355961</v>
      </c>
      <c r="G13" s="63">
        <v>76885932</v>
      </c>
      <c r="H13" s="64">
        <f t="shared" si="1"/>
        <v>2529971</v>
      </c>
      <c r="I13" s="64">
        <v>82267944</v>
      </c>
      <c r="J13" s="29">
        <f t="shared" si="2"/>
        <v>0.8874229112631564</v>
      </c>
      <c r="K13" s="30">
        <f t="shared" si="3"/>
        <v>3.4025126781698103</v>
      </c>
      <c r="L13" s="83">
        <v>7384784</v>
      </c>
      <c r="M13" s="84">
        <v>14688166</v>
      </c>
      <c r="N13" s="31">
        <f t="shared" si="4"/>
        <v>8.558896238535887</v>
      </c>
      <c r="O13" s="30">
        <f t="shared" si="5"/>
        <v>17.224553426207194</v>
      </c>
      <c r="P13" s="5"/>
      <c r="Q13" s="32"/>
    </row>
    <row r="14" spans="1:17" ht="12.75">
      <c r="A14" s="2" t="s">
        <v>16</v>
      </c>
      <c r="B14" s="28" t="s">
        <v>24</v>
      </c>
      <c r="C14" s="62">
        <v>51984874</v>
      </c>
      <c r="D14" s="63">
        <v>49698732</v>
      </c>
      <c r="E14" s="64">
        <f t="shared" si="0"/>
        <v>-2286142</v>
      </c>
      <c r="F14" s="62">
        <v>54271016</v>
      </c>
      <c r="G14" s="63">
        <v>54668604</v>
      </c>
      <c r="H14" s="64">
        <f t="shared" si="1"/>
        <v>397588</v>
      </c>
      <c r="I14" s="64">
        <v>60135468</v>
      </c>
      <c r="J14" s="29">
        <f t="shared" si="2"/>
        <v>-4.397706148138399</v>
      </c>
      <c r="K14" s="30">
        <f t="shared" si="3"/>
        <v>0.7325973038721073</v>
      </c>
      <c r="L14" s="83">
        <v>7384784</v>
      </c>
      <c r="M14" s="84">
        <v>14688166</v>
      </c>
      <c r="N14" s="31">
        <f t="shared" si="4"/>
        <v>-30.95746605452509</v>
      </c>
      <c r="O14" s="30">
        <f t="shared" si="5"/>
        <v>2.706859385984608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7384784</v>
      </c>
      <c r="M15" s="84">
        <v>14688166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64183623</v>
      </c>
      <c r="D16" s="63">
        <v>86000004</v>
      </c>
      <c r="E16" s="64">
        <f t="shared" si="0"/>
        <v>21816381</v>
      </c>
      <c r="F16" s="62">
        <v>67006230</v>
      </c>
      <c r="G16" s="63">
        <v>90471996</v>
      </c>
      <c r="H16" s="64">
        <f t="shared" si="1"/>
        <v>23465766</v>
      </c>
      <c r="I16" s="64">
        <v>95357484</v>
      </c>
      <c r="J16" s="29">
        <f t="shared" si="2"/>
        <v>33.99057264187159</v>
      </c>
      <c r="K16" s="30">
        <f t="shared" si="3"/>
        <v>35.02027498040108</v>
      </c>
      <c r="L16" s="83">
        <v>7384784</v>
      </c>
      <c r="M16" s="84">
        <v>14688166</v>
      </c>
      <c r="N16" s="31">
        <f t="shared" si="4"/>
        <v>295.4234138737165</v>
      </c>
      <c r="O16" s="30">
        <f t="shared" si="5"/>
        <v>159.7596731954146</v>
      </c>
      <c r="P16" s="5"/>
      <c r="Q16" s="32"/>
    </row>
    <row r="17" spans="1:17" ht="12.75">
      <c r="A17" s="2" t="s">
        <v>16</v>
      </c>
      <c r="B17" s="28" t="s">
        <v>26</v>
      </c>
      <c r="C17" s="62">
        <v>120672991</v>
      </c>
      <c r="D17" s="63">
        <v>107895480</v>
      </c>
      <c r="E17" s="64">
        <f t="shared" si="0"/>
        <v>-12777511</v>
      </c>
      <c r="F17" s="62">
        <v>125979815</v>
      </c>
      <c r="G17" s="63">
        <v>114274656</v>
      </c>
      <c r="H17" s="64">
        <f t="shared" si="1"/>
        <v>-11705159</v>
      </c>
      <c r="I17" s="64">
        <v>121104648</v>
      </c>
      <c r="J17" s="41">
        <f t="shared" si="2"/>
        <v>-10.58854255133197</v>
      </c>
      <c r="K17" s="30">
        <f t="shared" si="3"/>
        <v>-9.29129718121907</v>
      </c>
      <c r="L17" s="87">
        <v>7384784</v>
      </c>
      <c r="M17" s="84">
        <v>14688166</v>
      </c>
      <c r="N17" s="31">
        <f t="shared" si="4"/>
        <v>-173.02484405772736</v>
      </c>
      <c r="O17" s="30">
        <f t="shared" si="5"/>
        <v>-79.69108600760639</v>
      </c>
      <c r="P17" s="5"/>
      <c r="Q17" s="32"/>
    </row>
    <row r="18" spans="1:17" ht="16.5">
      <c r="A18" s="2" t="s">
        <v>16</v>
      </c>
      <c r="B18" s="33" t="s">
        <v>27</v>
      </c>
      <c r="C18" s="65">
        <v>308065252</v>
      </c>
      <c r="D18" s="66">
        <v>315450036</v>
      </c>
      <c r="E18" s="67">
        <f t="shared" si="0"/>
        <v>7384784</v>
      </c>
      <c r="F18" s="65">
        <v>321613022</v>
      </c>
      <c r="G18" s="66">
        <v>336301188</v>
      </c>
      <c r="H18" s="67">
        <f t="shared" si="1"/>
        <v>14688166</v>
      </c>
      <c r="I18" s="67">
        <v>358865544</v>
      </c>
      <c r="J18" s="42">
        <f t="shared" si="2"/>
        <v>2.3971492896576336</v>
      </c>
      <c r="K18" s="35">
        <f t="shared" si="3"/>
        <v>4.56703087103233</v>
      </c>
      <c r="L18" s="88">
        <v>7384784</v>
      </c>
      <c r="M18" s="86">
        <v>14688166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-27258917</v>
      </c>
      <c r="D19" s="72">
        <v>-11809236</v>
      </c>
      <c r="E19" s="73">
        <f t="shared" si="0"/>
        <v>15449681</v>
      </c>
      <c r="F19" s="74">
        <v>-28457652</v>
      </c>
      <c r="G19" s="75">
        <v>-16422876</v>
      </c>
      <c r="H19" s="76">
        <f t="shared" si="1"/>
        <v>12034776</v>
      </c>
      <c r="I19" s="76">
        <v>-31460520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14461915</v>
      </c>
      <c r="M22" s="84">
        <v>20606786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14461915</v>
      </c>
      <c r="M23" s="84">
        <v>20606786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83870381</v>
      </c>
      <c r="D24" s="63">
        <v>98332296</v>
      </c>
      <c r="E24" s="64">
        <f t="shared" si="0"/>
        <v>14461915</v>
      </c>
      <c r="F24" s="62">
        <v>87558754</v>
      </c>
      <c r="G24" s="63">
        <v>108165540</v>
      </c>
      <c r="H24" s="64">
        <f t="shared" si="1"/>
        <v>20606786</v>
      </c>
      <c r="I24" s="64">
        <v>118982076</v>
      </c>
      <c r="J24" s="29">
        <f t="shared" si="2"/>
        <v>17.24317312926002</v>
      </c>
      <c r="K24" s="30">
        <f t="shared" si="3"/>
        <v>23.534809551995224</v>
      </c>
      <c r="L24" s="83">
        <v>14461915</v>
      </c>
      <c r="M24" s="84">
        <v>20606786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14461915</v>
      </c>
      <c r="M25" s="84">
        <v>20606786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83870381</v>
      </c>
      <c r="D26" s="66">
        <v>98332296</v>
      </c>
      <c r="E26" s="67">
        <f t="shared" si="0"/>
        <v>14461915</v>
      </c>
      <c r="F26" s="65">
        <v>87558754</v>
      </c>
      <c r="G26" s="66">
        <v>108165540</v>
      </c>
      <c r="H26" s="67">
        <f t="shared" si="1"/>
        <v>20606786</v>
      </c>
      <c r="I26" s="67">
        <v>118982076</v>
      </c>
      <c r="J26" s="42">
        <f t="shared" si="2"/>
        <v>17.24317312926002</v>
      </c>
      <c r="K26" s="35">
        <f t="shared" si="3"/>
        <v>23.534809551995224</v>
      </c>
      <c r="L26" s="88">
        <v>14461915</v>
      </c>
      <c r="M26" s="86">
        <v>20606786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14461915</v>
      </c>
      <c r="M28" s="84">
        <v>20606786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17222399</v>
      </c>
      <c r="D29" s="63">
        <v>31995216</v>
      </c>
      <c r="E29" s="64">
        <f t="shared" si="0"/>
        <v>14772817</v>
      </c>
      <c r="F29" s="62">
        <v>17979790</v>
      </c>
      <c r="G29" s="63">
        <v>35194740</v>
      </c>
      <c r="H29" s="64">
        <f t="shared" si="1"/>
        <v>17214950</v>
      </c>
      <c r="I29" s="64">
        <v>38714196</v>
      </c>
      <c r="J29" s="29">
        <f t="shared" si="2"/>
        <v>85.77676663976952</v>
      </c>
      <c r="K29" s="30">
        <f t="shared" si="3"/>
        <v>95.74611271878037</v>
      </c>
      <c r="L29" s="83">
        <v>14461915</v>
      </c>
      <c r="M29" s="84">
        <v>20606786</v>
      </c>
      <c r="N29" s="31">
        <f t="shared" si="4"/>
        <v>102.14979828051818</v>
      </c>
      <c r="O29" s="30">
        <f t="shared" si="5"/>
        <v>83.54019884517653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14461915</v>
      </c>
      <c r="M30" s="84">
        <v>20606786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19577982</v>
      </c>
      <c r="D31" s="63">
        <v>19610712</v>
      </c>
      <c r="E31" s="64">
        <f t="shared" si="0"/>
        <v>32730</v>
      </c>
      <c r="F31" s="62">
        <v>20438964</v>
      </c>
      <c r="G31" s="63">
        <v>21571800</v>
      </c>
      <c r="H31" s="64">
        <f t="shared" si="1"/>
        <v>1132836</v>
      </c>
      <c r="I31" s="64">
        <v>23728968</v>
      </c>
      <c r="J31" s="29">
        <f t="shared" si="2"/>
        <v>0.16717759777284502</v>
      </c>
      <c r="K31" s="30">
        <f t="shared" si="3"/>
        <v>5.542531412061785</v>
      </c>
      <c r="L31" s="83">
        <v>14461915</v>
      </c>
      <c r="M31" s="84">
        <v>20606786</v>
      </c>
      <c r="N31" s="31">
        <f t="shared" si="4"/>
        <v>0.22631857537539118</v>
      </c>
      <c r="O31" s="30">
        <f t="shared" si="5"/>
        <v>5.497392946187727</v>
      </c>
      <c r="P31" s="5"/>
      <c r="Q31" s="32"/>
    </row>
    <row r="32" spans="1:17" ht="12.75">
      <c r="A32" s="6" t="s">
        <v>16</v>
      </c>
      <c r="B32" s="28" t="s">
        <v>39</v>
      </c>
      <c r="C32" s="62">
        <v>47070000</v>
      </c>
      <c r="D32" s="63">
        <v>46726368</v>
      </c>
      <c r="E32" s="64">
        <f t="shared" si="0"/>
        <v>-343632</v>
      </c>
      <c r="F32" s="62">
        <v>49140000</v>
      </c>
      <c r="G32" s="63">
        <v>51399000</v>
      </c>
      <c r="H32" s="64">
        <f t="shared" si="1"/>
        <v>2259000</v>
      </c>
      <c r="I32" s="64">
        <v>56538912</v>
      </c>
      <c r="J32" s="29">
        <f t="shared" si="2"/>
        <v>-0.730044614404079</v>
      </c>
      <c r="K32" s="30">
        <f t="shared" si="3"/>
        <v>4.597069597069598</v>
      </c>
      <c r="L32" s="83">
        <v>14461915</v>
      </c>
      <c r="M32" s="84">
        <v>20606786</v>
      </c>
      <c r="N32" s="31">
        <f t="shared" si="4"/>
        <v>-2.376116855893566</v>
      </c>
      <c r="O32" s="30">
        <f t="shared" si="5"/>
        <v>10.962408208635738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83870381</v>
      </c>
      <c r="D33" s="81">
        <v>98332296</v>
      </c>
      <c r="E33" s="82">
        <f t="shared" si="0"/>
        <v>14461915</v>
      </c>
      <c r="F33" s="80">
        <v>87558754</v>
      </c>
      <c r="G33" s="81">
        <v>108165540</v>
      </c>
      <c r="H33" s="82">
        <f t="shared" si="1"/>
        <v>20606786</v>
      </c>
      <c r="I33" s="82">
        <v>118982076</v>
      </c>
      <c r="J33" s="57">
        <f t="shared" si="2"/>
        <v>17.24317312926002</v>
      </c>
      <c r="K33" s="58">
        <f t="shared" si="3"/>
        <v>23.534809551995224</v>
      </c>
      <c r="L33" s="95">
        <v>14461915</v>
      </c>
      <c r="M33" s="96">
        <v>20606786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341720232</v>
      </c>
      <c r="D8" s="63">
        <v>371135083</v>
      </c>
      <c r="E8" s="64">
        <f>$D8-$C8</f>
        <v>29414851</v>
      </c>
      <c r="F8" s="62">
        <v>360514812</v>
      </c>
      <c r="G8" s="63">
        <v>387465026</v>
      </c>
      <c r="H8" s="64">
        <f>$G8-$F8</f>
        <v>26950214</v>
      </c>
      <c r="I8" s="64">
        <v>404900953</v>
      </c>
      <c r="J8" s="29">
        <f>IF(($C8=0),0,(($E8/$C8)*100))</f>
        <v>8.607875169650477</v>
      </c>
      <c r="K8" s="30">
        <f>IF(($F8=0),0,(($H8/$F8)*100))</f>
        <v>7.47548036944457</v>
      </c>
      <c r="L8" s="83">
        <v>147977349</v>
      </c>
      <c r="M8" s="84">
        <v>78268132</v>
      </c>
      <c r="N8" s="31">
        <f>IF(($L8=0),0,(($E8/$L8)*100))</f>
        <v>19.87794158956044</v>
      </c>
      <c r="O8" s="30">
        <f>IF(($M8=0),0,(($H8/$M8)*100))</f>
        <v>34.433189232113016</v>
      </c>
      <c r="P8" s="5"/>
      <c r="Q8" s="32"/>
    </row>
    <row r="9" spans="1:17" ht="12.75">
      <c r="A9" s="2" t="s">
        <v>16</v>
      </c>
      <c r="B9" s="28" t="s">
        <v>19</v>
      </c>
      <c r="C9" s="62">
        <v>1440717384</v>
      </c>
      <c r="D9" s="63">
        <v>1580075815</v>
      </c>
      <c r="E9" s="64">
        <f>$D9-$C9</f>
        <v>139358431</v>
      </c>
      <c r="F9" s="62">
        <v>1502551272</v>
      </c>
      <c r="G9" s="63">
        <v>1600787089</v>
      </c>
      <c r="H9" s="64">
        <f>$G9-$F9</f>
        <v>98235817</v>
      </c>
      <c r="I9" s="64">
        <v>1672822508</v>
      </c>
      <c r="J9" s="29">
        <f>IF(($C9=0),0,(($E9/$C9)*100))</f>
        <v>9.672849966805149</v>
      </c>
      <c r="K9" s="30">
        <f>IF(($F9=0),0,(($H9/$F9)*100))</f>
        <v>6.537934433960533</v>
      </c>
      <c r="L9" s="83">
        <v>147977349</v>
      </c>
      <c r="M9" s="84">
        <v>78268132</v>
      </c>
      <c r="N9" s="31">
        <f>IF(($L9=0),0,(($E9/$L9)*100))</f>
        <v>94.17551533512065</v>
      </c>
      <c r="O9" s="30">
        <f>IF(($M9=0),0,(($H9/$M9)*100))</f>
        <v>125.51189671934422</v>
      </c>
      <c r="P9" s="5"/>
      <c r="Q9" s="32"/>
    </row>
    <row r="10" spans="1:17" ht="12.75">
      <c r="A10" s="2" t="s">
        <v>16</v>
      </c>
      <c r="B10" s="28" t="s">
        <v>20</v>
      </c>
      <c r="C10" s="62">
        <v>658946580</v>
      </c>
      <c r="D10" s="63">
        <v>638150647</v>
      </c>
      <c r="E10" s="64">
        <f aca="true" t="shared" si="0" ref="E10:E33">$D10-$C10</f>
        <v>-20795933</v>
      </c>
      <c r="F10" s="62">
        <v>704795172</v>
      </c>
      <c r="G10" s="63">
        <v>657877273</v>
      </c>
      <c r="H10" s="64">
        <f aca="true" t="shared" si="1" ref="H10:H33">$G10-$F10</f>
        <v>-46917899</v>
      </c>
      <c r="I10" s="64">
        <v>687481751</v>
      </c>
      <c r="J10" s="29">
        <f aca="true" t="shared" si="2" ref="J10:J33">IF(($C10=0),0,(($E10/$C10)*100))</f>
        <v>-3.155936100313321</v>
      </c>
      <c r="K10" s="30">
        <f aca="true" t="shared" si="3" ref="K10:K33">IF(($F10=0),0,(($H10/$F10)*100))</f>
        <v>-6.656955221026968</v>
      </c>
      <c r="L10" s="83">
        <v>147977349</v>
      </c>
      <c r="M10" s="84">
        <v>78268132</v>
      </c>
      <c r="N10" s="31">
        <f aca="true" t="shared" si="4" ref="N10:N33">IF(($L10=0),0,(($E10/$L10)*100))</f>
        <v>-14.053456924681088</v>
      </c>
      <c r="O10" s="30">
        <f aca="true" t="shared" si="5" ref="O10:O33">IF(($M10=0),0,(($H10/$M10)*100))</f>
        <v>-59.94508595145723</v>
      </c>
      <c r="P10" s="5"/>
      <c r="Q10" s="32"/>
    </row>
    <row r="11" spans="1:17" ht="16.5">
      <c r="A11" s="6" t="s">
        <v>16</v>
      </c>
      <c r="B11" s="33" t="s">
        <v>21</v>
      </c>
      <c r="C11" s="65">
        <v>2441384196</v>
      </c>
      <c r="D11" s="66">
        <v>2589361545</v>
      </c>
      <c r="E11" s="67">
        <f t="shared" si="0"/>
        <v>147977349</v>
      </c>
      <c r="F11" s="65">
        <v>2567861256</v>
      </c>
      <c r="G11" s="66">
        <v>2646129388</v>
      </c>
      <c r="H11" s="67">
        <f t="shared" si="1"/>
        <v>78268132</v>
      </c>
      <c r="I11" s="67">
        <v>2765205212</v>
      </c>
      <c r="J11" s="34">
        <f t="shared" si="2"/>
        <v>6.061206967852429</v>
      </c>
      <c r="K11" s="35">
        <f t="shared" si="3"/>
        <v>3.047989131699411</v>
      </c>
      <c r="L11" s="85">
        <v>147977349</v>
      </c>
      <c r="M11" s="86">
        <v>78268132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612544080</v>
      </c>
      <c r="D13" s="63">
        <v>649552214</v>
      </c>
      <c r="E13" s="64">
        <f t="shared" si="0"/>
        <v>37008134</v>
      </c>
      <c r="F13" s="62">
        <v>650836656</v>
      </c>
      <c r="G13" s="63">
        <v>719876393</v>
      </c>
      <c r="H13" s="64">
        <f t="shared" si="1"/>
        <v>69039737</v>
      </c>
      <c r="I13" s="64">
        <v>752238673</v>
      </c>
      <c r="J13" s="29">
        <f t="shared" si="2"/>
        <v>6.041709520725431</v>
      </c>
      <c r="K13" s="30">
        <f t="shared" si="3"/>
        <v>10.607843974909734</v>
      </c>
      <c r="L13" s="83">
        <v>244117155</v>
      </c>
      <c r="M13" s="84">
        <v>210369505</v>
      </c>
      <c r="N13" s="31">
        <f t="shared" si="4"/>
        <v>15.159989063447835</v>
      </c>
      <c r="O13" s="30">
        <f t="shared" si="5"/>
        <v>32.81831984155688</v>
      </c>
      <c r="P13" s="5"/>
      <c r="Q13" s="32"/>
    </row>
    <row r="14" spans="1:17" ht="12.75">
      <c r="A14" s="2" t="s">
        <v>16</v>
      </c>
      <c r="B14" s="28" t="s">
        <v>24</v>
      </c>
      <c r="C14" s="62">
        <v>186227148</v>
      </c>
      <c r="D14" s="63">
        <v>202185767</v>
      </c>
      <c r="E14" s="64">
        <f t="shared" si="0"/>
        <v>15958619</v>
      </c>
      <c r="F14" s="62">
        <v>194793588</v>
      </c>
      <c r="G14" s="63">
        <v>211081942</v>
      </c>
      <c r="H14" s="64">
        <f t="shared" si="1"/>
        <v>16288354</v>
      </c>
      <c r="I14" s="64">
        <v>220580630</v>
      </c>
      <c r="J14" s="29">
        <f t="shared" si="2"/>
        <v>8.569437469986923</v>
      </c>
      <c r="K14" s="30">
        <f t="shared" si="3"/>
        <v>8.361853265929883</v>
      </c>
      <c r="L14" s="83">
        <v>244117155</v>
      </c>
      <c r="M14" s="84">
        <v>210369505</v>
      </c>
      <c r="N14" s="31">
        <f t="shared" si="4"/>
        <v>6.5372787914065285</v>
      </c>
      <c r="O14" s="30">
        <f t="shared" si="5"/>
        <v>7.742735336093507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244117155</v>
      </c>
      <c r="M15" s="84">
        <v>210369505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585322812</v>
      </c>
      <c r="D16" s="63">
        <v>570080515</v>
      </c>
      <c r="E16" s="64">
        <f t="shared" si="0"/>
        <v>-15242297</v>
      </c>
      <c r="F16" s="62">
        <v>682486404</v>
      </c>
      <c r="G16" s="63">
        <v>593453816</v>
      </c>
      <c r="H16" s="64">
        <f t="shared" si="1"/>
        <v>-89032588</v>
      </c>
      <c r="I16" s="64">
        <v>617785428</v>
      </c>
      <c r="J16" s="29">
        <f t="shared" si="2"/>
        <v>-2.604083881152406</v>
      </c>
      <c r="K16" s="30">
        <f t="shared" si="3"/>
        <v>-13.045327713224305</v>
      </c>
      <c r="L16" s="83">
        <v>244117155</v>
      </c>
      <c r="M16" s="84">
        <v>210369505</v>
      </c>
      <c r="N16" s="31">
        <f t="shared" si="4"/>
        <v>-6.243845091509444</v>
      </c>
      <c r="O16" s="30">
        <f t="shared" si="5"/>
        <v>-42.32200289676016</v>
      </c>
      <c r="P16" s="5"/>
      <c r="Q16" s="32"/>
    </row>
    <row r="17" spans="1:17" ht="12.75">
      <c r="A17" s="2" t="s">
        <v>16</v>
      </c>
      <c r="B17" s="28" t="s">
        <v>26</v>
      </c>
      <c r="C17" s="62">
        <v>864417588</v>
      </c>
      <c r="D17" s="63">
        <v>1070810287</v>
      </c>
      <c r="E17" s="64">
        <f t="shared" si="0"/>
        <v>206392699</v>
      </c>
      <c r="F17" s="62">
        <v>900240336</v>
      </c>
      <c r="G17" s="63">
        <v>1114314338</v>
      </c>
      <c r="H17" s="64">
        <f t="shared" si="1"/>
        <v>214074002</v>
      </c>
      <c r="I17" s="64">
        <v>1161474274</v>
      </c>
      <c r="J17" s="41">
        <f t="shared" si="2"/>
        <v>23.87650388714673</v>
      </c>
      <c r="K17" s="30">
        <f t="shared" si="3"/>
        <v>23.779650104458327</v>
      </c>
      <c r="L17" s="87">
        <v>244117155</v>
      </c>
      <c r="M17" s="84">
        <v>210369505</v>
      </c>
      <c r="N17" s="31">
        <f t="shared" si="4"/>
        <v>84.54657723665508</v>
      </c>
      <c r="O17" s="30">
        <f t="shared" si="5"/>
        <v>101.76094771910978</v>
      </c>
      <c r="P17" s="5"/>
      <c r="Q17" s="32"/>
    </row>
    <row r="18" spans="1:17" ht="16.5">
      <c r="A18" s="2" t="s">
        <v>16</v>
      </c>
      <c r="B18" s="33" t="s">
        <v>27</v>
      </c>
      <c r="C18" s="65">
        <v>2248511628</v>
      </c>
      <c r="D18" s="66">
        <v>2492628783</v>
      </c>
      <c r="E18" s="67">
        <f t="shared" si="0"/>
        <v>244117155</v>
      </c>
      <c r="F18" s="65">
        <v>2428356984</v>
      </c>
      <c r="G18" s="66">
        <v>2638726489</v>
      </c>
      <c r="H18" s="67">
        <f t="shared" si="1"/>
        <v>210369505</v>
      </c>
      <c r="I18" s="67">
        <v>2752079005</v>
      </c>
      <c r="J18" s="42">
        <f t="shared" si="2"/>
        <v>10.856833113962441</v>
      </c>
      <c r="K18" s="35">
        <f t="shared" si="3"/>
        <v>8.66303868772533</v>
      </c>
      <c r="L18" s="88">
        <v>244117155</v>
      </c>
      <c r="M18" s="86">
        <v>210369505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192872568</v>
      </c>
      <c r="D19" s="72">
        <v>96732762</v>
      </c>
      <c r="E19" s="73">
        <f t="shared" si="0"/>
        <v>-96139806</v>
      </c>
      <c r="F19" s="74">
        <v>139504272</v>
      </c>
      <c r="G19" s="75">
        <v>7402899</v>
      </c>
      <c r="H19" s="76">
        <f t="shared" si="1"/>
        <v>-132101373</v>
      </c>
      <c r="I19" s="76">
        <v>13126207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164157729</v>
      </c>
      <c r="M22" s="84">
        <v>171229142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141839475</v>
      </c>
      <c r="E23" s="64">
        <f t="shared" si="0"/>
        <v>141839475</v>
      </c>
      <c r="F23" s="62">
        <v>0</v>
      </c>
      <c r="G23" s="63">
        <v>149766240</v>
      </c>
      <c r="H23" s="64">
        <f t="shared" si="1"/>
        <v>149766240</v>
      </c>
      <c r="I23" s="64">
        <v>155756890</v>
      </c>
      <c r="J23" s="29">
        <f t="shared" si="2"/>
        <v>0</v>
      </c>
      <c r="K23" s="30">
        <f t="shared" si="3"/>
        <v>0</v>
      </c>
      <c r="L23" s="83">
        <v>164157729</v>
      </c>
      <c r="M23" s="84">
        <v>171229142</v>
      </c>
      <c r="N23" s="31">
        <f t="shared" si="4"/>
        <v>86.40438428579868</v>
      </c>
      <c r="O23" s="30">
        <f t="shared" si="5"/>
        <v>87.46539184317118</v>
      </c>
      <c r="P23" s="5"/>
      <c r="Q23" s="32"/>
    </row>
    <row r="24" spans="1:17" ht="12.75">
      <c r="A24" s="6" t="s">
        <v>16</v>
      </c>
      <c r="B24" s="28" t="s">
        <v>32</v>
      </c>
      <c r="C24" s="62">
        <v>100222596</v>
      </c>
      <c r="D24" s="63">
        <v>122540850</v>
      </c>
      <c r="E24" s="64">
        <f t="shared" si="0"/>
        <v>22318254</v>
      </c>
      <c r="F24" s="62">
        <v>130858488</v>
      </c>
      <c r="G24" s="63">
        <v>152321390</v>
      </c>
      <c r="H24" s="64">
        <f t="shared" si="1"/>
        <v>21462902</v>
      </c>
      <c r="I24" s="64">
        <v>187142661</v>
      </c>
      <c r="J24" s="29">
        <f t="shared" si="2"/>
        <v>22.268684798386186</v>
      </c>
      <c r="K24" s="30">
        <f t="shared" si="3"/>
        <v>16.401612404386025</v>
      </c>
      <c r="L24" s="83">
        <v>164157729</v>
      </c>
      <c r="M24" s="84">
        <v>171229142</v>
      </c>
      <c r="N24" s="31">
        <f t="shared" si="4"/>
        <v>13.595615714201308</v>
      </c>
      <c r="O24" s="30">
        <f t="shared" si="5"/>
        <v>12.534608156828819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164157729</v>
      </c>
      <c r="M25" s="84">
        <v>171229142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100222596</v>
      </c>
      <c r="D26" s="66">
        <v>264380325</v>
      </c>
      <c r="E26" s="67">
        <f t="shared" si="0"/>
        <v>164157729</v>
      </c>
      <c r="F26" s="65">
        <v>130858488</v>
      </c>
      <c r="G26" s="66">
        <v>302087630</v>
      </c>
      <c r="H26" s="67">
        <f t="shared" si="1"/>
        <v>171229142</v>
      </c>
      <c r="I26" s="67">
        <v>342899551</v>
      </c>
      <c r="J26" s="42">
        <f t="shared" si="2"/>
        <v>163.79313203980468</v>
      </c>
      <c r="K26" s="35">
        <f t="shared" si="3"/>
        <v>130.8506193346816</v>
      </c>
      <c r="L26" s="88">
        <v>164157729</v>
      </c>
      <c r="M26" s="86">
        <v>171229142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18469092</v>
      </c>
      <c r="D28" s="63">
        <v>15000000</v>
      </c>
      <c r="E28" s="64">
        <f t="shared" si="0"/>
        <v>-3469092</v>
      </c>
      <c r="F28" s="62">
        <v>19761924</v>
      </c>
      <c r="G28" s="63">
        <v>5720000</v>
      </c>
      <c r="H28" s="64">
        <f t="shared" si="1"/>
        <v>-14041924</v>
      </c>
      <c r="I28" s="64">
        <v>5948800</v>
      </c>
      <c r="J28" s="29">
        <f t="shared" si="2"/>
        <v>-18.783229841510344</v>
      </c>
      <c r="K28" s="30">
        <f t="shared" si="3"/>
        <v>-71.05544986409218</v>
      </c>
      <c r="L28" s="83">
        <v>-2053863</v>
      </c>
      <c r="M28" s="84">
        <v>-2315062</v>
      </c>
      <c r="N28" s="31">
        <f t="shared" si="4"/>
        <v>168.90571571716322</v>
      </c>
      <c r="O28" s="30">
        <f t="shared" si="5"/>
        <v>606.5463473548441</v>
      </c>
      <c r="P28" s="5"/>
      <c r="Q28" s="32"/>
    </row>
    <row r="29" spans="1:17" ht="12.75">
      <c r="A29" s="6" t="s">
        <v>16</v>
      </c>
      <c r="B29" s="28" t="s">
        <v>36</v>
      </c>
      <c r="C29" s="62">
        <v>25683336</v>
      </c>
      <c r="D29" s="63">
        <v>12650000</v>
      </c>
      <c r="E29" s="64">
        <f t="shared" si="0"/>
        <v>-13033336</v>
      </c>
      <c r="F29" s="62">
        <v>26050836</v>
      </c>
      <c r="G29" s="63">
        <v>24200000</v>
      </c>
      <c r="H29" s="64">
        <f t="shared" si="1"/>
        <v>-1850836</v>
      </c>
      <c r="I29" s="64">
        <v>27408000</v>
      </c>
      <c r="J29" s="29">
        <f t="shared" si="2"/>
        <v>-50.74627377066593</v>
      </c>
      <c r="K29" s="30">
        <f t="shared" si="3"/>
        <v>-7.104708655031263</v>
      </c>
      <c r="L29" s="83">
        <v>-2053863</v>
      </c>
      <c r="M29" s="84">
        <v>-2315062</v>
      </c>
      <c r="N29" s="31">
        <f t="shared" si="4"/>
        <v>634.5766976667869</v>
      </c>
      <c r="O29" s="30">
        <f t="shared" si="5"/>
        <v>79.94757807782253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-2053863</v>
      </c>
      <c r="M30" s="84">
        <v>-2315062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9808332</v>
      </c>
      <c r="D31" s="63">
        <v>30116475</v>
      </c>
      <c r="E31" s="64">
        <f t="shared" si="0"/>
        <v>20308143</v>
      </c>
      <c r="F31" s="62">
        <v>10494912</v>
      </c>
      <c r="G31" s="63">
        <v>0</v>
      </c>
      <c r="H31" s="64">
        <f t="shared" si="1"/>
        <v>-10494912</v>
      </c>
      <c r="I31" s="64">
        <v>0</v>
      </c>
      <c r="J31" s="29">
        <f t="shared" si="2"/>
        <v>207.04991429735452</v>
      </c>
      <c r="K31" s="30">
        <f t="shared" si="3"/>
        <v>-100</v>
      </c>
      <c r="L31" s="83">
        <v>-2053863</v>
      </c>
      <c r="M31" s="84">
        <v>-2315062</v>
      </c>
      <c r="N31" s="31">
        <f t="shared" si="4"/>
        <v>-988.777878563468</v>
      </c>
      <c r="O31" s="30">
        <f t="shared" si="5"/>
        <v>453.33178981815604</v>
      </c>
      <c r="P31" s="5"/>
      <c r="Q31" s="32"/>
    </row>
    <row r="32" spans="1:17" ht="12.75">
      <c r="A32" s="6" t="s">
        <v>16</v>
      </c>
      <c r="B32" s="28" t="s">
        <v>39</v>
      </c>
      <c r="C32" s="62">
        <v>212473428</v>
      </c>
      <c r="D32" s="63">
        <v>206613850</v>
      </c>
      <c r="E32" s="64">
        <f t="shared" si="0"/>
        <v>-5859578</v>
      </c>
      <c r="F32" s="62">
        <v>248095020</v>
      </c>
      <c r="G32" s="63">
        <v>272167630</v>
      </c>
      <c r="H32" s="64">
        <f t="shared" si="1"/>
        <v>24072610</v>
      </c>
      <c r="I32" s="64">
        <v>309542751</v>
      </c>
      <c r="J32" s="29">
        <f t="shared" si="2"/>
        <v>-2.7577933180425744</v>
      </c>
      <c r="K32" s="30">
        <f t="shared" si="3"/>
        <v>9.702979930834566</v>
      </c>
      <c r="L32" s="83">
        <v>-2053863</v>
      </c>
      <c r="M32" s="84">
        <v>-2315062</v>
      </c>
      <c r="N32" s="31">
        <f t="shared" si="4"/>
        <v>285.2954651795178</v>
      </c>
      <c r="O32" s="30">
        <f t="shared" si="5"/>
        <v>-1039.8257152508227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266434188</v>
      </c>
      <c r="D33" s="81">
        <v>264380325</v>
      </c>
      <c r="E33" s="82">
        <f t="shared" si="0"/>
        <v>-2053863</v>
      </c>
      <c r="F33" s="80">
        <v>304402692</v>
      </c>
      <c r="G33" s="81">
        <v>302087630</v>
      </c>
      <c r="H33" s="82">
        <f t="shared" si="1"/>
        <v>-2315062</v>
      </c>
      <c r="I33" s="82">
        <v>342899551</v>
      </c>
      <c r="J33" s="57">
        <f t="shared" si="2"/>
        <v>-0.7708706661924333</v>
      </c>
      <c r="K33" s="58">
        <f t="shared" si="3"/>
        <v>-0.760526125701937</v>
      </c>
      <c r="L33" s="95">
        <v>-2053863</v>
      </c>
      <c r="M33" s="96">
        <v>-2315062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3321650</v>
      </c>
      <c r="M8" s="84">
        <v>-40707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126000</v>
      </c>
      <c r="D9" s="63">
        <v>124800</v>
      </c>
      <c r="E9" s="64">
        <f>$D9-$C9</f>
        <v>-1200</v>
      </c>
      <c r="F9" s="62">
        <v>132300</v>
      </c>
      <c r="G9" s="63">
        <v>129790</v>
      </c>
      <c r="H9" s="64">
        <f>$G9-$F9</f>
        <v>-2510</v>
      </c>
      <c r="I9" s="64">
        <v>134980</v>
      </c>
      <c r="J9" s="29">
        <f>IF(($C9=0),0,(($E9/$C9)*100))</f>
        <v>-0.9523809523809524</v>
      </c>
      <c r="K9" s="30">
        <f>IF(($F9=0),0,(($H9/$F9)*100))</f>
        <v>-1.8972033257747545</v>
      </c>
      <c r="L9" s="83">
        <v>3321650</v>
      </c>
      <c r="M9" s="84">
        <v>-40707</v>
      </c>
      <c r="N9" s="31">
        <f>IF(($L9=0),0,(($E9/$L9)*100))</f>
        <v>-0.03612662381647675</v>
      </c>
      <c r="O9" s="30">
        <f>IF(($M9=0),0,(($H9/$M9)*100))</f>
        <v>6.166015672980077</v>
      </c>
      <c r="P9" s="5"/>
      <c r="Q9" s="32"/>
    </row>
    <row r="10" spans="1:17" ht="12.75">
      <c r="A10" s="2" t="s">
        <v>16</v>
      </c>
      <c r="B10" s="28" t="s">
        <v>20</v>
      </c>
      <c r="C10" s="62">
        <v>344317220</v>
      </c>
      <c r="D10" s="63">
        <v>347640070</v>
      </c>
      <c r="E10" s="64">
        <f aca="true" t="shared" si="0" ref="E10:E33">$D10-$C10</f>
        <v>3322850</v>
      </c>
      <c r="F10" s="62">
        <v>354049477</v>
      </c>
      <c r="G10" s="63">
        <v>354011280</v>
      </c>
      <c r="H10" s="64">
        <f aca="true" t="shared" si="1" ref="H10:H33">$G10-$F10</f>
        <v>-38197</v>
      </c>
      <c r="I10" s="64">
        <v>359947740</v>
      </c>
      <c r="J10" s="29">
        <f aca="true" t="shared" si="2" ref="J10:J33">IF(($C10=0),0,(($E10/$C10)*100))</f>
        <v>0.9650548409980774</v>
      </c>
      <c r="K10" s="30">
        <f aca="true" t="shared" si="3" ref="K10:K33">IF(($F10=0),0,(($H10/$F10)*100))</f>
        <v>-0.010788605119165308</v>
      </c>
      <c r="L10" s="83">
        <v>3321650</v>
      </c>
      <c r="M10" s="84">
        <v>-40707</v>
      </c>
      <c r="N10" s="31">
        <f aca="true" t="shared" si="4" ref="N10:N33">IF(($L10=0),0,(($E10/$L10)*100))</f>
        <v>100.03612662381647</v>
      </c>
      <c r="O10" s="30">
        <f aca="true" t="shared" si="5" ref="O10:O33">IF(($M10=0),0,(($H10/$M10)*100))</f>
        <v>93.83398432701992</v>
      </c>
      <c r="P10" s="5"/>
      <c r="Q10" s="32"/>
    </row>
    <row r="11" spans="1:17" ht="16.5">
      <c r="A11" s="6" t="s">
        <v>16</v>
      </c>
      <c r="B11" s="33" t="s">
        <v>21</v>
      </c>
      <c r="C11" s="65">
        <v>344443220</v>
      </c>
      <c r="D11" s="66">
        <v>347764870</v>
      </c>
      <c r="E11" s="67">
        <f t="shared" si="0"/>
        <v>3321650</v>
      </c>
      <c r="F11" s="65">
        <v>354181777</v>
      </c>
      <c r="G11" s="66">
        <v>354141070</v>
      </c>
      <c r="H11" s="67">
        <f t="shared" si="1"/>
        <v>-40707</v>
      </c>
      <c r="I11" s="67">
        <v>360082720</v>
      </c>
      <c r="J11" s="34">
        <f t="shared" si="2"/>
        <v>0.9643534281208961</v>
      </c>
      <c r="K11" s="35">
        <f t="shared" si="3"/>
        <v>-0.011493250823008887</v>
      </c>
      <c r="L11" s="85">
        <v>3321650</v>
      </c>
      <c r="M11" s="86">
        <v>-40707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217422906</v>
      </c>
      <c r="D13" s="63">
        <v>208770242</v>
      </c>
      <c r="E13" s="64">
        <f t="shared" si="0"/>
        <v>-8652664</v>
      </c>
      <c r="F13" s="62">
        <v>237909198</v>
      </c>
      <c r="G13" s="63">
        <v>220134360</v>
      </c>
      <c r="H13" s="64">
        <f t="shared" si="1"/>
        <v>-17774838</v>
      </c>
      <c r="I13" s="64">
        <v>235543820</v>
      </c>
      <c r="J13" s="29">
        <f t="shared" si="2"/>
        <v>-3.979646928277189</v>
      </c>
      <c r="K13" s="30">
        <f t="shared" si="3"/>
        <v>-7.471269774109364</v>
      </c>
      <c r="L13" s="83">
        <v>-11871971</v>
      </c>
      <c r="M13" s="84">
        <v>-20829557</v>
      </c>
      <c r="N13" s="31">
        <f t="shared" si="4"/>
        <v>72.88312951573079</v>
      </c>
      <c r="O13" s="30">
        <f t="shared" si="5"/>
        <v>85.33469050734013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-11871971</v>
      </c>
      <c r="M14" s="84">
        <v>-20829557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-11871971</v>
      </c>
      <c r="M15" s="84">
        <v>-20829557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-11871971</v>
      </c>
      <c r="M16" s="84">
        <v>-20829557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173840627</v>
      </c>
      <c r="D17" s="63">
        <v>170621320</v>
      </c>
      <c r="E17" s="64">
        <f t="shared" si="0"/>
        <v>-3219307</v>
      </c>
      <c r="F17" s="62">
        <v>181330261</v>
      </c>
      <c r="G17" s="63">
        <v>178275542</v>
      </c>
      <c r="H17" s="64">
        <f t="shared" si="1"/>
        <v>-3054719</v>
      </c>
      <c r="I17" s="64">
        <v>171390742</v>
      </c>
      <c r="J17" s="41">
        <f t="shared" si="2"/>
        <v>-1.8518726350429005</v>
      </c>
      <c r="K17" s="30">
        <f t="shared" si="3"/>
        <v>-1.6846162263010254</v>
      </c>
      <c r="L17" s="87">
        <v>-11871971</v>
      </c>
      <c r="M17" s="84">
        <v>-20829557</v>
      </c>
      <c r="N17" s="31">
        <f t="shared" si="4"/>
        <v>27.116870484269207</v>
      </c>
      <c r="O17" s="30">
        <f t="shared" si="5"/>
        <v>14.665309492659878</v>
      </c>
      <c r="P17" s="5"/>
      <c r="Q17" s="32"/>
    </row>
    <row r="18" spans="1:17" ht="16.5">
      <c r="A18" s="2" t="s">
        <v>16</v>
      </c>
      <c r="B18" s="33" t="s">
        <v>27</v>
      </c>
      <c r="C18" s="65">
        <v>391263533</v>
      </c>
      <c r="D18" s="66">
        <v>379391562</v>
      </c>
      <c r="E18" s="67">
        <f t="shared" si="0"/>
        <v>-11871971</v>
      </c>
      <c r="F18" s="65">
        <v>419239459</v>
      </c>
      <c r="G18" s="66">
        <v>398409902</v>
      </c>
      <c r="H18" s="67">
        <f t="shared" si="1"/>
        <v>-20829557</v>
      </c>
      <c r="I18" s="67">
        <v>406934562</v>
      </c>
      <c r="J18" s="42">
        <f t="shared" si="2"/>
        <v>-3.0342646320683304</v>
      </c>
      <c r="K18" s="35">
        <f t="shared" si="3"/>
        <v>-4.9684151987229805</v>
      </c>
      <c r="L18" s="88">
        <v>-11871971</v>
      </c>
      <c r="M18" s="86">
        <v>-20829557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-46820313</v>
      </c>
      <c r="D19" s="72">
        <v>-31626692</v>
      </c>
      <c r="E19" s="73">
        <f t="shared" si="0"/>
        <v>15193621</v>
      </c>
      <c r="F19" s="74">
        <v>-65057682</v>
      </c>
      <c r="G19" s="75">
        <v>-44268832</v>
      </c>
      <c r="H19" s="76">
        <f t="shared" si="1"/>
        <v>20788850</v>
      </c>
      <c r="I19" s="76">
        <v>-46851842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/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/>
      <c r="M23" s="84"/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/>
      <c r="M24" s="84"/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/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0</v>
      </c>
      <c r="E26" s="67">
        <f t="shared" si="0"/>
        <v>0</v>
      </c>
      <c r="F26" s="65">
        <v>0</v>
      </c>
      <c r="G26" s="66">
        <v>0</v>
      </c>
      <c r="H26" s="67">
        <f t="shared" si="1"/>
        <v>0</v>
      </c>
      <c r="I26" s="67">
        <v>0</v>
      </c>
      <c r="J26" s="42">
        <f t="shared" si="2"/>
        <v>0</v>
      </c>
      <c r="K26" s="35">
        <f t="shared" si="3"/>
        <v>0</v>
      </c>
      <c r="L26" s="88"/>
      <c r="M26" s="86"/>
      <c r="N26" s="36">
        <f t="shared" si="4"/>
        <v>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3100000</v>
      </c>
      <c r="M28" s="84">
        <v>6300000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3100000</v>
      </c>
      <c r="M29" s="84">
        <v>6300000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3100000</v>
      </c>
      <c r="M30" s="84">
        <v>6300000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3100000</v>
      </c>
      <c r="M31" s="84">
        <v>6300000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2000000</v>
      </c>
      <c r="D32" s="63">
        <v>5100000</v>
      </c>
      <c r="E32" s="64">
        <f t="shared" si="0"/>
        <v>3100000</v>
      </c>
      <c r="F32" s="62">
        <v>2000000</v>
      </c>
      <c r="G32" s="63">
        <v>8300000</v>
      </c>
      <c r="H32" s="64">
        <f t="shared" si="1"/>
        <v>6300000</v>
      </c>
      <c r="I32" s="64">
        <v>4400000</v>
      </c>
      <c r="J32" s="29">
        <f t="shared" si="2"/>
        <v>155</v>
      </c>
      <c r="K32" s="30">
        <f t="shared" si="3"/>
        <v>315</v>
      </c>
      <c r="L32" s="83">
        <v>3100000</v>
      </c>
      <c r="M32" s="84">
        <v>6300000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2000000</v>
      </c>
      <c r="D33" s="81">
        <v>5100000</v>
      </c>
      <c r="E33" s="82">
        <f t="shared" si="0"/>
        <v>3100000</v>
      </c>
      <c r="F33" s="80">
        <v>2000000</v>
      </c>
      <c r="G33" s="81">
        <v>8300000</v>
      </c>
      <c r="H33" s="82">
        <f t="shared" si="1"/>
        <v>6300000</v>
      </c>
      <c r="I33" s="82">
        <v>4400000</v>
      </c>
      <c r="J33" s="57">
        <f t="shared" si="2"/>
        <v>155</v>
      </c>
      <c r="K33" s="58">
        <f t="shared" si="3"/>
        <v>315</v>
      </c>
      <c r="L33" s="95">
        <v>3100000</v>
      </c>
      <c r="M33" s="96">
        <v>6300000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2021-09-23T12:17:01Z</dcterms:created>
  <dcterms:modified xsi:type="dcterms:W3CDTF">2021-09-23T12:17:48Z</dcterms:modified>
  <cp:category/>
  <cp:version/>
  <cp:contentType/>
  <cp:contentStatus/>
</cp:coreProperties>
</file>